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6285" tabRatio="598" activeTab="0"/>
  </bookViews>
  <sheets>
    <sheet name="National Grid RFP" sheetId="1" r:id="rId1"/>
    <sheet name="Bid Sheet (locked)" sheetId="2" r:id="rId2"/>
    <sheet name="CK" sheetId="3" r:id="rId3"/>
  </sheets>
  <definedNames>
    <definedName name="_xlfn.IFERROR" hidden="1">#NAME?</definedName>
    <definedName name="_xlnm.Print_Area" localSheetId="1">'Bid Sheet (locked)'!$A$1:$I$39</definedName>
    <definedName name="_xlnm.Print_Area" localSheetId="2">'CK'!$A$1:$I$40</definedName>
    <definedName name="_xlnm.Print_Area" localSheetId="0">'National Grid RFP'!$A$1:$N$61</definedName>
  </definedNames>
  <calcPr fullCalcOnLoad="1"/>
</workbook>
</file>

<file path=xl/sharedStrings.xml><?xml version="1.0" encoding="utf-8"?>
<sst xmlns="http://schemas.openxmlformats.org/spreadsheetml/2006/main" count="209" uniqueCount="104">
  <si>
    <t>RESPONDENT:</t>
  </si>
  <si>
    <t>Date:</t>
  </si>
  <si>
    <t>Bid</t>
  </si>
  <si>
    <t>SMD</t>
  </si>
  <si>
    <t>Customer</t>
  </si>
  <si>
    <t>Period</t>
  </si>
  <si>
    <t>Block</t>
  </si>
  <si>
    <t>ZONE</t>
  </si>
  <si>
    <t>Group</t>
  </si>
  <si>
    <t>From</t>
  </si>
  <si>
    <t>To</t>
  </si>
  <si>
    <t>SEMA</t>
  </si>
  <si>
    <t>Industrial</t>
  </si>
  <si>
    <t>WCMA</t>
  </si>
  <si>
    <t>NEMA</t>
  </si>
  <si>
    <t>Commercial</t>
  </si>
  <si>
    <t>Residential</t>
  </si>
  <si>
    <t>Request for Power Supply Proposals</t>
  </si>
  <si>
    <t>$/MWh</t>
  </si>
  <si>
    <t xml:space="preserve">Note: </t>
  </si>
  <si>
    <t xml:space="preserve">If not bidding in a block, enter zero or leave blank.  </t>
  </si>
  <si>
    <t>All bids rounded to 2 decimal places.</t>
  </si>
  <si>
    <t>Please specify any bid limitations in the following section:</t>
  </si>
  <si>
    <t>Monthly Pricing - $/MWh (all inclusive  w/o RPS Compliance)</t>
  </si>
  <si>
    <t>Proposed Pricing Massachusetts Default Service</t>
  </si>
  <si>
    <t>Load</t>
  </si>
  <si>
    <t>Percentage</t>
  </si>
  <si>
    <t>A1</t>
  </si>
  <si>
    <t>A2</t>
  </si>
  <si>
    <t>B1</t>
  </si>
  <si>
    <t>B2</t>
  </si>
  <si>
    <t>C1</t>
  </si>
  <si>
    <t>C2</t>
  </si>
  <si>
    <t>Block A1</t>
  </si>
  <si>
    <t>Block A2</t>
  </si>
  <si>
    <t>Block B1</t>
  </si>
  <si>
    <t>Block B2</t>
  </si>
  <si>
    <t>Block C1</t>
  </si>
  <si>
    <t>Block C2</t>
  </si>
  <si>
    <t>G1</t>
  </si>
  <si>
    <t>G2</t>
  </si>
  <si>
    <t>G3</t>
  </si>
  <si>
    <t>G4</t>
  </si>
  <si>
    <t>H1</t>
  </si>
  <si>
    <t>H2</t>
  </si>
  <si>
    <t>H3</t>
  </si>
  <si>
    <t>H4</t>
  </si>
  <si>
    <t>I1</t>
  </si>
  <si>
    <t>I2</t>
  </si>
  <si>
    <t>I3</t>
  </si>
  <si>
    <t>I4</t>
  </si>
  <si>
    <t>M1</t>
  </si>
  <si>
    <t>M2</t>
  </si>
  <si>
    <t>M3</t>
  </si>
  <si>
    <t>M4</t>
  </si>
  <si>
    <t>N1</t>
  </si>
  <si>
    <t>N2</t>
  </si>
  <si>
    <t>N3</t>
  </si>
  <si>
    <t>N4</t>
  </si>
  <si>
    <t>O1</t>
  </si>
  <si>
    <t>O2</t>
  </si>
  <si>
    <t>O3</t>
  </si>
  <si>
    <t>O4</t>
  </si>
  <si>
    <t>Block G1</t>
  </si>
  <si>
    <t>Block G2</t>
  </si>
  <si>
    <t>Block G3</t>
  </si>
  <si>
    <t>Block G4</t>
  </si>
  <si>
    <t>Block H1</t>
  </si>
  <si>
    <t>Block H2</t>
  </si>
  <si>
    <t>Block H3</t>
  </si>
  <si>
    <t>Block H4</t>
  </si>
  <si>
    <t>Block I1</t>
  </si>
  <si>
    <t>Block I2</t>
  </si>
  <si>
    <t>Block I3</t>
  </si>
  <si>
    <t>Block I4</t>
  </si>
  <si>
    <t>Block M1</t>
  </si>
  <si>
    <t>Block M2</t>
  </si>
  <si>
    <t>Block M3</t>
  </si>
  <si>
    <t>Block M4</t>
  </si>
  <si>
    <t>Block N1</t>
  </si>
  <si>
    <t>Block N2</t>
  </si>
  <si>
    <t>Block N3</t>
  </si>
  <si>
    <t>Block N4</t>
  </si>
  <si>
    <t>Block O1</t>
  </si>
  <si>
    <t>Block O2</t>
  </si>
  <si>
    <t>Block O3</t>
  </si>
  <si>
    <t>Block O4</t>
  </si>
  <si>
    <t>Bidder Name</t>
  </si>
  <si>
    <t>D</t>
  </si>
  <si>
    <t>E</t>
  </si>
  <si>
    <t>F</t>
  </si>
  <si>
    <t>J</t>
  </si>
  <si>
    <t>L</t>
  </si>
  <si>
    <t>K</t>
  </si>
  <si>
    <t>Block D</t>
  </si>
  <si>
    <t>Block E</t>
  </si>
  <si>
    <t>Block F</t>
  </si>
  <si>
    <t>Block J</t>
  </si>
  <si>
    <t>Block K</t>
  </si>
  <si>
    <t>Block L</t>
  </si>
  <si>
    <t>Comment</t>
  </si>
  <si>
    <t>7. Proposed Pricing All Inclusive with capacity costs</t>
  </si>
  <si>
    <t>MA-RPS-2018</t>
  </si>
  <si>
    <t>MA-RPS-2019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</si>
</sst>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mm\ d\,\ yyyy"/>
    <numFmt numFmtId="166" formatCode="mmm\-yyyy"/>
    <numFmt numFmtId="167" formatCode="[$-409]dddd\,\ mmmm\ dd\,\ yyyy"/>
    <numFmt numFmtId="168" formatCode="0.0%"/>
    <numFmt numFmtId="169" formatCode="#,##0.000"/>
    <numFmt numFmtId="170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1" xfId="0" applyFill="1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39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4" fontId="0" fillId="33" borderId="13" xfId="44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1" fillId="0" borderId="19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20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9" fontId="0" fillId="0" borderId="22" xfId="59" applyFont="1" applyBorder="1" applyAlignment="1" applyProtection="1">
      <alignment horizontal="center"/>
      <protection/>
    </xf>
    <xf numFmtId="15" fontId="0" fillId="0" borderId="22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9" fontId="0" fillId="0" borderId="10" xfId="59" applyFont="1" applyBorder="1" applyAlignment="1" applyProtection="1">
      <alignment horizontal="center"/>
      <protection/>
    </xf>
    <xf numFmtId="15" fontId="0" fillId="0" borderId="10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9" fontId="0" fillId="0" borderId="13" xfId="59" applyFont="1" applyBorder="1" applyAlignment="1" applyProtection="1">
      <alignment horizontal="center"/>
      <protection/>
    </xf>
    <xf numFmtId="15" fontId="0" fillId="0" borderId="13" xfId="0" applyNumberFormat="1" applyBorder="1" applyAlignment="1" applyProtection="1">
      <alignment horizontal="center"/>
      <protection/>
    </xf>
    <xf numFmtId="168" fontId="0" fillId="0" borderId="13" xfId="59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8" fontId="0" fillId="0" borderId="25" xfId="59" applyNumberFormat="1" applyFont="1" applyBorder="1" applyAlignment="1" applyProtection="1">
      <alignment horizontal="center"/>
      <protection/>
    </xf>
    <xf numFmtId="15" fontId="0" fillId="0" borderId="25" xfId="0" applyNumberFormat="1" applyBorder="1" applyAlignment="1" applyProtection="1">
      <alignment horizontal="center"/>
      <protection/>
    </xf>
    <xf numFmtId="15" fontId="0" fillId="0" borderId="19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4" fontId="0" fillId="34" borderId="10" xfId="44" applyFont="1" applyFill="1" applyBorder="1" applyAlignment="1" applyProtection="1">
      <alignment/>
      <protection/>
    </xf>
    <xf numFmtId="44" fontId="0" fillId="34" borderId="22" xfId="44" applyFont="1" applyFill="1" applyBorder="1" applyAlignment="1" applyProtection="1">
      <alignment/>
      <protection/>
    </xf>
    <xf numFmtId="44" fontId="0" fillId="34" borderId="26" xfId="44" applyFont="1" applyFill="1" applyBorder="1" applyAlignment="1" applyProtection="1">
      <alignment/>
      <protection/>
    </xf>
    <xf numFmtId="44" fontId="0" fillId="34" borderId="20" xfId="44" applyFont="1" applyFill="1" applyBorder="1" applyAlignment="1" applyProtection="1">
      <alignment/>
      <protection/>
    </xf>
    <xf numFmtId="44" fontId="0" fillId="33" borderId="10" xfId="44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9" fontId="0" fillId="0" borderId="19" xfId="59" applyFont="1" applyBorder="1" applyAlignment="1" applyProtection="1">
      <alignment horizontal="center"/>
      <protection/>
    </xf>
    <xf numFmtId="44" fontId="0" fillId="34" borderId="19" xfId="44" applyFont="1" applyFill="1" applyBorder="1" applyAlignment="1" applyProtection="1">
      <alignment/>
      <protection/>
    </xf>
    <xf numFmtId="44" fontId="0" fillId="34" borderId="12" xfId="44" applyFont="1" applyFill="1" applyBorder="1" applyAlignment="1" applyProtection="1">
      <alignment/>
      <protection/>
    </xf>
    <xf numFmtId="168" fontId="0" fillId="0" borderId="19" xfId="59" applyNumberFormat="1" applyFont="1" applyBorder="1" applyAlignment="1" applyProtection="1">
      <alignment horizontal="center"/>
      <protection/>
    </xf>
    <xf numFmtId="164" fontId="1" fillId="0" borderId="27" xfId="0" applyNumberFormat="1" applyFont="1" applyBorder="1" applyAlignment="1" applyProtection="1">
      <alignment horizontal="center"/>
      <protection/>
    </xf>
    <xf numFmtId="164" fontId="1" fillId="0" borderId="28" xfId="0" applyNumberFormat="1" applyFont="1" applyBorder="1" applyAlignment="1" applyProtection="1">
      <alignment horizontal="center"/>
      <protection/>
    </xf>
    <xf numFmtId="164" fontId="1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/>
    </xf>
    <xf numFmtId="2" fontId="0" fillId="33" borderId="32" xfId="0" applyNumberFormat="1" applyFill="1" applyBorder="1" applyAlignment="1" applyProtection="1">
      <alignment/>
      <protection locked="0"/>
    </xf>
    <xf numFmtId="44" fontId="0" fillId="33" borderId="32" xfId="44" applyFont="1" applyFill="1" applyBorder="1" applyAlignment="1" applyProtection="1">
      <alignment/>
      <protection locked="0"/>
    </xf>
    <xf numFmtId="44" fontId="0" fillId="33" borderId="20" xfId="44" applyFont="1" applyFill="1" applyBorder="1" applyAlignment="1" applyProtection="1">
      <alignment/>
      <protection locked="0"/>
    </xf>
    <xf numFmtId="44" fontId="0" fillId="33" borderId="20" xfId="44" applyFont="1" applyFill="1" applyBorder="1" applyAlignment="1" applyProtection="1">
      <alignment/>
      <protection locked="0"/>
    </xf>
    <xf numFmtId="44" fontId="0" fillId="33" borderId="19" xfId="44" applyFont="1" applyFill="1" applyBorder="1" applyAlignment="1" applyProtection="1">
      <alignment/>
      <protection locked="0"/>
    </xf>
    <xf numFmtId="44" fontId="0" fillId="33" borderId="12" xfId="44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 vertical="top" wrapText="1" readingOrder="1"/>
      <protection locked="0"/>
    </xf>
    <xf numFmtId="0" fontId="5" fillId="33" borderId="41" xfId="0" applyFont="1" applyFill="1" applyBorder="1" applyAlignment="1" applyProtection="1">
      <alignment horizontal="left" vertical="top" wrapText="1" readingOrder="1"/>
      <protection locked="0"/>
    </xf>
    <xf numFmtId="0" fontId="5" fillId="33" borderId="42" xfId="0" applyFont="1" applyFill="1" applyBorder="1" applyAlignment="1" applyProtection="1">
      <alignment horizontal="left" vertical="top" wrapText="1" readingOrder="1"/>
      <protection locked="0"/>
    </xf>
    <xf numFmtId="0" fontId="5" fillId="33" borderId="43" xfId="0" applyFont="1" applyFill="1" applyBorder="1" applyAlignment="1" applyProtection="1">
      <alignment horizontal="left" vertical="top" wrapText="1" readingOrder="1"/>
      <protection locked="0"/>
    </xf>
    <xf numFmtId="0" fontId="5" fillId="33" borderId="0" xfId="0" applyFont="1" applyFill="1" applyBorder="1" applyAlignment="1" applyProtection="1">
      <alignment horizontal="left" vertical="top" wrapText="1" readingOrder="1"/>
      <protection locked="0"/>
    </xf>
    <xf numFmtId="0" fontId="5" fillId="33" borderId="44" xfId="0" applyFont="1" applyFill="1" applyBorder="1" applyAlignment="1" applyProtection="1">
      <alignment horizontal="left" vertical="top" wrapText="1" readingOrder="1"/>
      <protection locked="0"/>
    </xf>
    <xf numFmtId="0" fontId="5" fillId="33" borderId="17" xfId="0" applyFont="1" applyFill="1" applyBorder="1" applyAlignment="1" applyProtection="1">
      <alignment horizontal="left" vertical="top" wrapText="1" readingOrder="1"/>
      <protection locked="0"/>
    </xf>
    <xf numFmtId="0" fontId="5" fillId="33" borderId="11" xfId="0" applyFont="1" applyFill="1" applyBorder="1" applyAlignment="1" applyProtection="1">
      <alignment horizontal="left" vertical="top" wrapText="1" readingOrder="1"/>
      <protection locked="0"/>
    </xf>
    <xf numFmtId="0" fontId="5" fillId="33" borderId="45" xfId="0" applyFont="1" applyFill="1" applyBorder="1" applyAlignment="1" applyProtection="1">
      <alignment horizontal="left" vertical="top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PageLayoutView="0" workbookViewId="0" topLeftCell="A1">
      <selection activeCell="C1" sqref="C1:J1"/>
    </sheetView>
  </sheetViews>
  <sheetFormatPr defaultColWidth="9.140625" defaultRowHeight="12.75"/>
  <cols>
    <col min="1" max="1" width="7.421875" style="0" customWidth="1"/>
    <col min="2" max="2" width="11.421875" style="0" customWidth="1"/>
    <col min="3" max="4" width="14.28125" style="0" customWidth="1"/>
    <col min="5" max="6" width="10.8515625" style="0" bestFit="1" customWidth="1"/>
    <col min="7" max="14" width="11.7109375" style="0" customWidth="1"/>
  </cols>
  <sheetData>
    <row r="1" spans="1:15" ht="13.5" thickBot="1">
      <c r="A1" s="9" t="s">
        <v>0</v>
      </c>
      <c r="B1" s="10"/>
      <c r="C1" s="72"/>
      <c r="D1" s="73"/>
      <c r="E1" s="73"/>
      <c r="F1" s="73"/>
      <c r="G1" s="73"/>
      <c r="H1" s="73"/>
      <c r="I1" s="73"/>
      <c r="J1" s="73"/>
      <c r="K1" s="10"/>
      <c r="L1" s="11" t="s">
        <v>1</v>
      </c>
      <c r="M1" s="2"/>
      <c r="N1" s="2"/>
      <c r="O1" s="10"/>
    </row>
    <row r="2" spans="1:15" ht="12.75">
      <c r="A2" s="9"/>
      <c r="B2" s="10"/>
      <c r="C2" s="10"/>
      <c r="D2" s="10"/>
      <c r="E2" s="12"/>
      <c r="F2" s="12"/>
      <c r="G2" s="12"/>
      <c r="H2" s="12"/>
      <c r="I2" s="10"/>
      <c r="J2" s="10"/>
      <c r="K2" s="10"/>
      <c r="L2" s="10"/>
      <c r="M2" s="10"/>
      <c r="N2" s="10"/>
      <c r="O2" s="10"/>
    </row>
    <row r="3" spans="1:15" ht="12.75">
      <c r="A3" s="9" t="s">
        <v>101</v>
      </c>
      <c r="B3" s="10"/>
      <c r="C3" s="10"/>
      <c r="D3" s="10"/>
      <c r="E3" s="12"/>
      <c r="F3" s="12"/>
      <c r="G3" s="12"/>
      <c r="H3" s="12"/>
      <c r="I3" s="10"/>
      <c r="J3" s="10"/>
      <c r="K3" s="10"/>
      <c r="L3" s="10"/>
      <c r="M3" s="10"/>
      <c r="N3" s="10"/>
      <c r="O3" s="10"/>
    </row>
    <row r="4" spans="1:15" ht="12.75">
      <c r="A4" s="10"/>
      <c r="B4" s="10"/>
      <c r="C4" s="12"/>
      <c r="D4" s="12"/>
      <c r="E4" s="12"/>
      <c r="F4" s="12"/>
      <c r="G4" s="12"/>
      <c r="H4" s="10"/>
      <c r="I4" s="10"/>
      <c r="J4" s="10"/>
      <c r="K4" s="10"/>
      <c r="L4" s="10"/>
      <c r="M4" s="10"/>
      <c r="N4" s="10"/>
      <c r="O4" s="10"/>
    </row>
    <row r="5" spans="1:15" ht="13.5" thickBot="1">
      <c r="A5" s="9" t="s">
        <v>24</v>
      </c>
      <c r="B5" s="10"/>
      <c r="C5" s="10"/>
      <c r="D5" s="10"/>
      <c r="E5" s="10"/>
      <c r="F5" s="9"/>
      <c r="G5" s="10"/>
      <c r="H5" s="10"/>
      <c r="I5" s="10"/>
      <c r="J5" s="10"/>
      <c r="K5" s="10"/>
      <c r="L5" s="10"/>
      <c r="M5" s="10"/>
      <c r="N5" s="10"/>
      <c r="O5" s="10"/>
    </row>
    <row r="6" spans="1:15" ht="19.5" customHeight="1">
      <c r="A6" s="13" t="s">
        <v>2</v>
      </c>
      <c r="B6" s="14" t="s">
        <v>3</v>
      </c>
      <c r="C6" s="14" t="s">
        <v>4</v>
      </c>
      <c r="D6" s="14" t="s">
        <v>25</v>
      </c>
      <c r="E6" s="74" t="s">
        <v>5</v>
      </c>
      <c r="F6" s="75"/>
      <c r="G6" s="76" t="s">
        <v>23</v>
      </c>
      <c r="H6" s="77"/>
      <c r="I6" s="77"/>
      <c r="J6" s="77"/>
      <c r="K6" s="77"/>
      <c r="L6" s="78"/>
      <c r="M6" s="10"/>
      <c r="N6" s="10"/>
      <c r="O6" s="10"/>
    </row>
    <row r="7" spans="1:15" ht="13.5" thickBot="1">
      <c r="A7" s="15" t="s">
        <v>6</v>
      </c>
      <c r="B7" s="16" t="s">
        <v>7</v>
      </c>
      <c r="C7" s="16" t="s">
        <v>8</v>
      </c>
      <c r="D7" s="16" t="s">
        <v>26</v>
      </c>
      <c r="E7" s="17" t="s">
        <v>9</v>
      </c>
      <c r="F7" s="18" t="s">
        <v>10</v>
      </c>
      <c r="G7" s="19">
        <f>E8</f>
        <v>45139</v>
      </c>
      <c r="H7" s="20">
        <f>DATE(YEAR(G7),MONTH(G7)+1,1)</f>
        <v>45170</v>
      </c>
      <c r="I7" s="20">
        <f>DATE(YEAR(H7),MONTH(H7)+1,1)</f>
        <v>45200</v>
      </c>
      <c r="J7" s="21">
        <f>DATE(YEAR(I7),MONTH(I7)+1,1)</f>
        <v>45231</v>
      </c>
      <c r="K7" s="21">
        <f>DATE(YEAR(J7),MONTH(J7)+1,1)</f>
        <v>45261</v>
      </c>
      <c r="L7" s="22">
        <f>DATE(YEAR(K7),MONTH(K7)+1,1)</f>
        <v>45292</v>
      </c>
      <c r="M7" s="10"/>
      <c r="N7" s="10"/>
      <c r="O7" s="10"/>
    </row>
    <row r="8" spans="1:15" ht="12.75">
      <c r="A8" s="23" t="s">
        <v>27</v>
      </c>
      <c r="B8" s="24" t="s">
        <v>11</v>
      </c>
      <c r="C8" s="24" t="s">
        <v>12</v>
      </c>
      <c r="D8" s="25">
        <v>0.5</v>
      </c>
      <c r="E8" s="26">
        <v>45139</v>
      </c>
      <c r="F8" s="26">
        <f>DATE(YEAR(E8),MONTH(E8)+3,1)-1</f>
        <v>45230</v>
      </c>
      <c r="G8" s="8"/>
      <c r="H8" s="8"/>
      <c r="I8" s="8"/>
      <c r="J8" s="50"/>
      <c r="K8" s="50"/>
      <c r="L8" s="51"/>
      <c r="M8" s="10"/>
      <c r="N8" s="10"/>
      <c r="O8" s="10"/>
    </row>
    <row r="9" spans="1:15" ht="12.75">
      <c r="A9" s="27" t="s">
        <v>28</v>
      </c>
      <c r="B9" s="28" t="s">
        <v>11</v>
      </c>
      <c r="C9" s="28" t="s">
        <v>12</v>
      </c>
      <c r="D9" s="29">
        <v>0.5</v>
      </c>
      <c r="E9" s="30">
        <f aca="true" t="shared" si="0" ref="E9:F13">E8</f>
        <v>45139</v>
      </c>
      <c r="F9" s="30">
        <f t="shared" si="0"/>
        <v>45230</v>
      </c>
      <c r="G9" s="8"/>
      <c r="H9" s="8"/>
      <c r="I9" s="8"/>
      <c r="J9" s="49"/>
      <c r="K9" s="49"/>
      <c r="L9" s="52"/>
      <c r="M9" s="10"/>
      <c r="N9" s="10"/>
      <c r="O9" s="10"/>
    </row>
    <row r="10" spans="1:15" ht="12.75">
      <c r="A10" s="27" t="s">
        <v>29</v>
      </c>
      <c r="B10" s="28" t="s">
        <v>13</v>
      </c>
      <c r="C10" s="28" t="s">
        <v>12</v>
      </c>
      <c r="D10" s="29">
        <v>0.5</v>
      </c>
      <c r="E10" s="30">
        <f t="shared" si="0"/>
        <v>45139</v>
      </c>
      <c r="F10" s="30">
        <f t="shared" si="0"/>
        <v>45230</v>
      </c>
      <c r="G10" s="8"/>
      <c r="H10" s="8"/>
      <c r="I10" s="8"/>
      <c r="J10" s="49"/>
      <c r="K10" s="49"/>
      <c r="L10" s="52"/>
      <c r="M10" s="10"/>
      <c r="N10" s="10"/>
      <c r="O10" s="10"/>
    </row>
    <row r="11" spans="1:15" ht="12.75">
      <c r="A11" s="27" t="s">
        <v>30</v>
      </c>
      <c r="B11" s="28" t="s">
        <v>13</v>
      </c>
      <c r="C11" s="28" t="s">
        <v>12</v>
      </c>
      <c r="D11" s="29">
        <v>0.5</v>
      </c>
      <c r="E11" s="30">
        <f t="shared" si="0"/>
        <v>45139</v>
      </c>
      <c r="F11" s="30">
        <f t="shared" si="0"/>
        <v>45230</v>
      </c>
      <c r="G11" s="8"/>
      <c r="H11" s="8"/>
      <c r="I11" s="8"/>
      <c r="J11" s="49"/>
      <c r="K11" s="49"/>
      <c r="L11" s="52"/>
      <c r="M11" s="10"/>
      <c r="N11" s="10"/>
      <c r="O11" s="10"/>
    </row>
    <row r="12" spans="1:15" ht="12.75">
      <c r="A12" s="27" t="s">
        <v>31</v>
      </c>
      <c r="B12" s="28" t="s">
        <v>14</v>
      </c>
      <c r="C12" s="28" t="s">
        <v>12</v>
      </c>
      <c r="D12" s="29">
        <v>0.5</v>
      </c>
      <c r="E12" s="30">
        <f t="shared" si="0"/>
        <v>45139</v>
      </c>
      <c r="F12" s="30">
        <f t="shared" si="0"/>
        <v>45230</v>
      </c>
      <c r="G12" s="8"/>
      <c r="H12" s="8"/>
      <c r="I12" s="8"/>
      <c r="J12" s="49"/>
      <c r="K12" s="49"/>
      <c r="L12" s="52"/>
      <c r="M12" s="10"/>
      <c r="N12" s="10"/>
      <c r="O12" s="10"/>
    </row>
    <row r="13" spans="1:15" ht="13.5" thickBot="1">
      <c r="A13" s="36" t="s">
        <v>32</v>
      </c>
      <c r="B13" s="37" t="s">
        <v>14</v>
      </c>
      <c r="C13" s="37" t="s">
        <v>12</v>
      </c>
      <c r="D13" s="55">
        <v>0.5</v>
      </c>
      <c r="E13" s="40">
        <f t="shared" si="0"/>
        <v>45139</v>
      </c>
      <c r="F13" s="40">
        <f t="shared" si="0"/>
        <v>45230</v>
      </c>
      <c r="G13" s="8"/>
      <c r="H13" s="8"/>
      <c r="I13" s="8"/>
      <c r="J13" s="56"/>
      <c r="K13" s="56"/>
      <c r="L13" s="57"/>
      <c r="M13" s="10"/>
      <c r="N13" s="10"/>
      <c r="O13" s="10"/>
    </row>
    <row r="14" spans="1:15" ht="12.75" hidden="1">
      <c r="A14" s="31" t="s">
        <v>88</v>
      </c>
      <c r="B14" s="32" t="s">
        <v>11</v>
      </c>
      <c r="C14" s="32" t="s">
        <v>15</v>
      </c>
      <c r="D14" s="33">
        <v>0.5</v>
      </c>
      <c r="E14" s="34">
        <f>E8</f>
        <v>45139</v>
      </c>
      <c r="F14" s="34">
        <f>DATE(YEAR(E14),MONTH(E14)+6,1)-1</f>
        <v>45322</v>
      </c>
      <c r="G14" s="8"/>
      <c r="H14" s="8"/>
      <c r="I14" s="8"/>
      <c r="J14" s="8"/>
      <c r="K14" s="8"/>
      <c r="L14" s="67"/>
      <c r="M14" s="10"/>
      <c r="N14" s="10"/>
      <c r="O14" s="10"/>
    </row>
    <row r="15" spans="1:15" ht="12.75" hidden="1">
      <c r="A15" s="27" t="s">
        <v>89</v>
      </c>
      <c r="B15" s="28" t="s">
        <v>13</v>
      </c>
      <c r="C15" s="28" t="s">
        <v>15</v>
      </c>
      <c r="D15" s="29">
        <v>0.5</v>
      </c>
      <c r="E15" s="30">
        <f>E14</f>
        <v>45139</v>
      </c>
      <c r="F15" s="30">
        <f>F14</f>
        <v>45322</v>
      </c>
      <c r="G15" s="53"/>
      <c r="H15" s="3"/>
      <c r="I15" s="3"/>
      <c r="J15" s="3"/>
      <c r="K15" s="3"/>
      <c r="L15" s="68"/>
      <c r="M15" s="10"/>
      <c r="N15" s="10"/>
      <c r="O15" s="10"/>
    </row>
    <row r="16" spans="1:15" ht="13.5" hidden="1" thickBot="1">
      <c r="A16" s="36" t="s">
        <v>90</v>
      </c>
      <c r="B16" s="37" t="s">
        <v>14</v>
      </c>
      <c r="C16" s="37" t="s">
        <v>15</v>
      </c>
      <c r="D16" s="55">
        <v>0.5</v>
      </c>
      <c r="E16" s="40">
        <f>E15</f>
        <v>45139</v>
      </c>
      <c r="F16" s="40">
        <f>F15</f>
        <v>45322</v>
      </c>
      <c r="G16" s="53"/>
      <c r="H16" s="3"/>
      <c r="I16" s="3"/>
      <c r="J16" s="3"/>
      <c r="K16" s="3"/>
      <c r="L16" s="68"/>
      <c r="M16" s="10"/>
      <c r="N16" s="10"/>
      <c r="O16" s="10"/>
    </row>
    <row r="17" spans="1:15" ht="12.75" hidden="1">
      <c r="A17" s="31" t="s">
        <v>39</v>
      </c>
      <c r="B17" s="32" t="s">
        <v>11</v>
      </c>
      <c r="C17" s="32" t="s">
        <v>16</v>
      </c>
      <c r="D17" s="35">
        <v>0.125</v>
      </c>
      <c r="E17" s="34">
        <f aca="true" t="shared" si="1" ref="E17:E28">E16</f>
        <v>45139</v>
      </c>
      <c r="F17" s="34">
        <f aca="true" t="shared" si="2" ref="F17:F28">F16</f>
        <v>45322</v>
      </c>
      <c r="G17" s="53"/>
      <c r="H17" s="3"/>
      <c r="I17" s="3"/>
      <c r="J17" s="3"/>
      <c r="K17" s="3"/>
      <c r="L17" s="68"/>
      <c r="M17" s="10"/>
      <c r="N17" s="10"/>
      <c r="O17" s="10"/>
    </row>
    <row r="18" spans="1:15" ht="12.75" hidden="1">
      <c r="A18" s="27" t="s">
        <v>40</v>
      </c>
      <c r="B18" s="32" t="s">
        <v>11</v>
      </c>
      <c r="C18" s="28" t="s">
        <v>16</v>
      </c>
      <c r="D18" s="35">
        <v>0.125</v>
      </c>
      <c r="E18" s="30">
        <f t="shared" si="1"/>
        <v>45139</v>
      </c>
      <c r="F18" s="30">
        <f t="shared" si="2"/>
        <v>45322</v>
      </c>
      <c r="G18" s="53"/>
      <c r="H18" s="3"/>
      <c r="I18" s="3"/>
      <c r="J18" s="3"/>
      <c r="K18" s="3"/>
      <c r="L18" s="68"/>
      <c r="M18" s="10"/>
      <c r="N18" s="10"/>
      <c r="O18" s="10"/>
    </row>
    <row r="19" spans="1:15" ht="12.75" hidden="1">
      <c r="A19" s="27" t="s">
        <v>41</v>
      </c>
      <c r="B19" s="32" t="s">
        <v>11</v>
      </c>
      <c r="C19" s="32" t="s">
        <v>16</v>
      </c>
      <c r="D19" s="35">
        <v>0.125</v>
      </c>
      <c r="E19" s="30">
        <f t="shared" si="1"/>
        <v>45139</v>
      </c>
      <c r="F19" s="30">
        <f t="shared" si="2"/>
        <v>45322</v>
      </c>
      <c r="G19" s="53"/>
      <c r="H19" s="3"/>
      <c r="I19" s="3"/>
      <c r="J19" s="3"/>
      <c r="K19" s="3"/>
      <c r="L19" s="68"/>
      <c r="M19" s="10"/>
      <c r="N19" s="10"/>
      <c r="O19" s="10"/>
    </row>
    <row r="20" spans="1:15" ht="12.75" hidden="1">
      <c r="A20" s="27" t="s">
        <v>42</v>
      </c>
      <c r="B20" s="32" t="s">
        <v>11</v>
      </c>
      <c r="C20" s="28" t="s">
        <v>16</v>
      </c>
      <c r="D20" s="35">
        <v>0.125</v>
      </c>
      <c r="E20" s="30">
        <f t="shared" si="1"/>
        <v>45139</v>
      </c>
      <c r="F20" s="30">
        <f t="shared" si="2"/>
        <v>45322</v>
      </c>
      <c r="G20" s="53"/>
      <c r="H20" s="3"/>
      <c r="I20" s="3"/>
      <c r="J20" s="3"/>
      <c r="K20" s="3"/>
      <c r="L20" s="68"/>
      <c r="M20" s="10"/>
      <c r="N20" s="10"/>
      <c r="O20" s="10"/>
    </row>
    <row r="21" spans="1:15" ht="12.75" hidden="1">
      <c r="A21" s="27" t="s">
        <v>43</v>
      </c>
      <c r="B21" s="28" t="s">
        <v>13</v>
      </c>
      <c r="C21" s="32" t="s">
        <v>16</v>
      </c>
      <c r="D21" s="35">
        <v>0.125</v>
      </c>
      <c r="E21" s="30">
        <f t="shared" si="1"/>
        <v>45139</v>
      </c>
      <c r="F21" s="30">
        <f t="shared" si="2"/>
        <v>45322</v>
      </c>
      <c r="G21" s="53"/>
      <c r="H21" s="3"/>
      <c r="I21" s="3"/>
      <c r="J21" s="3"/>
      <c r="K21" s="3"/>
      <c r="L21" s="68"/>
      <c r="M21" s="10"/>
      <c r="N21" s="10"/>
      <c r="O21" s="10"/>
    </row>
    <row r="22" spans="1:15" ht="12.75" hidden="1">
      <c r="A22" s="27" t="s">
        <v>44</v>
      </c>
      <c r="B22" s="28" t="s">
        <v>13</v>
      </c>
      <c r="C22" s="28" t="s">
        <v>16</v>
      </c>
      <c r="D22" s="35">
        <v>0.125</v>
      </c>
      <c r="E22" s="30">
        <f t="shared" si="1"/>
        <v>45139</v>
      </c>
      <c r="F22" s="30">
        <f t="shared" si="2"/>
        <v>45322</v>
      </c>
      <c r="G22" s="53"/>
      <c r="H22" s="3"/>
      <c r="I22" s="3"/>
      <c r="J22" s="3"/>
      <c r="K22" s="3"/>
      <c r="L22" s="68"/>
      <c r="M22" s="10"/>
      <c r="N22" s="10"/>
      <c r="O22" s="10"/>
    </row>
    <row r="23" spans="1:15" ht="12.75" hidden="1">
      <c r="A23" s="27" t="s">
        <v>45</v>
      </c>
      <c r="B23" s="28" t="s">
        <v>13</v>
      </c>
      <c r="C23" s="32" t="s">
        <v>16</v>
      </c>
      <c r="D23" s="35">
        <v>0.125</v>
      </c>
      <c r="E23" s="30">
        <f t="shared" si="1"/>
        <v>45139</v>
      </c>
      <c r="F23" s="30">
        <f t="shared" si="2"/>
        <v>45322</v>
      </c>
      <c r="G23" s="53"/>
      <c r="H23" s="3"/>
      <c r="I23" s="3"/>
      <c r="J23" s="3"/>
      <c r="K23" s="3"/>
      <c r="L23" s="68"/>
      <c r="M23" s="10"/>
      <c r="N23" s="10"/>
      <c r="O23" s="10"/>
    </row>
    <row r="24" spans="1:15" ht="12.75" hidden="1">
      <c r="A24" s="27" t="s">
        <v>46</v>
      </c>
      <c r="B24" s="28" t="s">
        <v>13</v>
      </c>
      <c r="C24" s="28" t="s">
        <v>16</v>
      </c>
      <c r="D24" s="35">
        <v>0.125</v>
      </c>
      <c r="E24" s="30">
        <f t="shared" si="1"/>
        <v>45139</v>
      </c>
      <c r="F24" s="30">
        <f t="shared" si="2"/>
        <v>45322</v>
      </c>
      <c r="G24" s="53"/>
      <c r="H24" s="3"/>
      <c r="I24" s="3"/>
      <c r="J24" s="3"/>
      <c r="K24" s="3"/>
      <c r="L24" s="68"/>
      <c r="M24" s="10"/>
      <c r="N24" s="10"/>
      <c r="O24" s="10"/>
    </row>
    <row r="25" spans="1:15" ht="12.75" hidden="1">
      <c r="A25" s="27" t="s">
        <v>47</v>
      </c>
      <c r="B25" s="28" t="s">
        <v>14</v>
      </c>
      <c r="C25" s="32" t="s">
        <v>16</v>
      </c>
      <c r="D25" s="35">
        <v>0.125</v>
      </c>
      <c r="E25" s="30">
        <f t="shared" si="1"/>
        <v>45139</v>
      </c>
      <c r="F25" s="30">
        <f t="shared" si="2"/>
        <v>45322</v>
      </c>
      <c r="G25" s="53"/>
      <c r="H25" s="3"/>
      <c r="I25" s="3"/>
      <c r="J25" s="3"/>
      <c r="K25" s="3"/>
      <c r="L25" s="68"/>
      <c r="M25" s="10"/>
      <c r="N25" s="10"/>
      <c r="O25" s="10"/>
    </row>
    <row r="26" spans="1:15" ht="12.75" hidden="1">
      <c r="A26" s="27" t="s">
        <v>48</v>
      </c>
      <c r="B26" s="28" t="s">
        <v>14</v>
      </c>
      <c r="C26" s="28" t="s">
        <v>16</v>
      </c>
      <c r="D26" s="35">
        <v>0.125</v>
      </c>
      <c r="E26" s="30">
        <f t="shared" si="1"/>
        <v>45139</v>
      </c>
      <c r="F26" s="30">
        <f t="shared" si="2"/>
        <v>45322</v>
      </c>
      <c r="G26" s="53"/>
      <c r="H26" s="3"/>
      <c r="I26" s="3"/>
      <c r="J26" s="3"/>
      <c r="K26" s="3"/>
      <c r="L26" s="68"/>
      <c r="M26" s="10"/>
      <c r="N26" s="10"/>
      <c r="O26" s="10"/>
    </row>
    <row r="27" spans="1:15" ht="12.75" hidden="1">
      <c r="A27" s="27" t="s">
        <v>49</v>
      </c>
      <c r="B27" s="28" t="s">
        <v>14</v>
      </c>
      <c r="C27" s="32" t="s">
        <v>16</v>
      </c>
      <c r="D27" s="35">
        <v>0.125</v>
      </c>
      <c r="E27" s="30">
        <f t="shared" si="1"/>
        <v>45139</v>
      </c>
      <c r="F27" s="30">
        <f t="shared" si="2"/>
        <v>45322</v>
      </c>
      <c r="G27" s="53"/>
      <c r="H27" s="3"/>
      <c r="I27" s="3"/>
      <c r="J27" s="3"/>
      <c r="K27" s="3"/>
      <c r="L27" s="68"/>
      <c r="M27" s="10"/>
      <c r="N27" s="10"/>
      <c r="O27" s="10"/>
    </row>
    <row r="28" spans="1:15" ht="13.5" hidden="1" thickBot="1">
      <c r="A28" s="36" t="s">
        <v>50</v>
      </c>
      <c r="B28" s="37" t="s">
        <v>14</v>
      </c>
      <c r="C28" s="37" t="s">
        <v>16</v>
      </c>
      <c r="D28" s="58">
        <v>0.125</v>
      </c>
      <c r="E28" s="40">
        <f t="shared" si="1"/>
        <v>45139</v>
      </c>
      <c r="F28" s="40">
        <f t="shared" si="2"/>
        <v>45322</v>
      </c>
      <c r="G28" s="53"/>
      <c r="H28" s="3"/>
      <c r="I28" s="3"/>
      <c r="J28" s="3"/>
      <c r="K28" s="3"/>
      <c r="L28" s="68"/>
      <c r="M28" s="10"/>
      <c r="N28" s="10"/>
      <c r="O28" s="10"/>
    </row>
    <row r="29" spans="1:15" ht="13.5" hidden="1" thickBot="1">
      <c r="A29" s="31"/>
      <c r="B29" s="62"/>
      <c r="C29" s="63"/>
      <c r="D29" s="63"/>
      <c r="E29" s="63"/>
      <c r="F29" s="63"/>
      <c r="G29" s="59">
        <f>E30</f>
        <v>45323</v>
      </c>
      <c r="H29" s="60">
        <f>DATE(YEAR(G29),MONTH(G29)+1,1)</f>
        <v>45352</v>
      </c>
      <c r="I29" s="60">
        <f>DATE(YEAR(H29),MONTH(H29)+1,1)</f>
        <v>45383</v>
      </c>
      <c r="J29" s="60">
        <f>DATE(YEAR(I29),MONTH(I29)+1,1)</f>
        <v>45413</v>
      </c>
      <c r="K29" s="60">
        <f>DATE(YEAR(J29),MONTH(J29)+1,1)</f>
        <v>45444</v>
      </c>
      <c r="L29" s="61">
        <f>DATE(YEAR(K29),MONTH(K29)+1,1)</f>
        <v>45474</v>
      </c>
      <c r="M29" s="10"/>
      <c r="N29" s="10"/>
      <c r="O29" s="10"/>
    </row>
    <row r="30" spans="1:15" ht="12.75" hidden="1">
      <c r="A30" s="27" t="s">
        <v>91</v>
      </c>
      <c r="B30" s="28" t="s">
        <v>11</v>
      </c>
      <c r="C30" s="28" t="s">
        <v>15</v>
      </c>
      <c r="D30" s="33">
        <v>0.5</v>
      </c>
      <c r="E30" s="30">
        <f>DATE(YEAR(E28),MONTH(E27)+6,1)</f>
        <v>45323</v>
      </c>
      <c r="F30" s="30">
        <f>DATE(YEAR(E30),MONTH(E30)+6,1)-1</f>
        <v>45504</v>
      </c>
      <c r="G30" s="53"/>
      <c r="H30" s="53"/>
      <c r="I30" s="53"/>
      <c r="J30" s="53"/>
      <c r="K30" s="53"/>
      <c r="L30" s="69"/>
      <c r="M30" s="10"/>
      <c r="N30" s="10"/>
      <c r="O30" s="10"/>
    </row>
    <row r="31" spans="1:15" ht="12.75" hidden="1">
      <c r="A31" s="27" t="s">
        <v>93</v>
      </c>
      <c r="B31" s="28" t="s">
        <v>13</v>
      </c>
      <c r="C31" s="28" t="s">
        <v>15</v>
      </c>
      <c r="D31" s="29">
        <v>0.5</v>
      </c>
      <c r="E31" s="34">
        <f>E30</f>
        <v>45323</v>
      </c>
      <c r="F31" s="30">
        <f aca="true" t="shared" si="3" ref="F31:F44">F30</f>
        <v>45504</v>
      </c>
      <c r="G31" s="53"/>
      <c r="H31" s="53"/>
      <c r="I31" s="53"/>
      <c r="J31" s="53"/>
      <c r="K31" s="53"/>
      <c r="L31" s="69"/>
      <c r="M31" s="10"/>
      <c r="N31" s="10"/>
      <c r="O31" s="10"/>
    </row>
    <row r="32" spans="1:15" ht="13.5" hidden="1" thickBot="1">
      <c r="A32" s="36" t="s">
        <v>92</v>
      </c>
      <c r="B32" s="37" t="s">
        <v>14</v>
      </c>
      <c r="C32" s="37" t="s">
        <v>15</v>
      </c>
      <c r="D32" s="55">
        <v>0.5</v>
      </c>
      <c r="E32" s="40">
        <f aca="true" t="shared" si="4" ref="E32:E44">E31</f>
        <v>45323</v>
      </c>
      <c r="F32" s="40">
        <f t="shared" si="3"/>
        <v>45504</v>
      </c>
      <c r="G32" s="53"/>
      <c r="H32" s="53"/>
      <c r="I32" s="53"/>
      <c r="J32" s="53"/>
      <c r="K32" s="53"/>
      <c r="L32" s="69"/>
      <c r="M32" s="10"/>
      <c r="N32" s="10"/>
      <c r="O32" s="10"/>
    </row>
    <row r="33" spans="1:15" ht="12.75" hidden="1">
      <c r="A33" s="31" t="s">
        <v>51</v>
      </c>
      <c r="B33" s="32" t="s">
        <v>11</v>
      </c>
      <c r="C33" s="32" t="s">
        <v>16</v>
      </c>
      <c r="D33" s="35">
        <v>0.125</v>
      </c>
      <c r="E33" s="34">
        <f t="shared" si="4"/>
        <v>45323</v>
      </c>
      <c r="F33" s="34">
        <f t="shared" si="3"/>
        <v>45504</v>
      </c>
      <c r="G33" s="53"/>
      <c r="H33" s="53"/>
      <c r="I33" s="53"/>
      <c r="J33" s="53"/>
      <c r="K33" s="53"/>
      <c r="L33" s="69"/>
      <c r="M33" s="10"/>
      <c r="N33" s="10"/>
      <c r="O33" s="10"/>
    </row>
    <row r="34" spans="1:15" ht="12.75" hidden="1">
      <c r="A34" s="27" t="s">
        <v>52</v>
      </c>
      <c r="B34" s="28" t="s">
        <v>11</v>
      </c>
      <c r="C34" s="28" t="s">
        <v>16</v>
      </c>
      <c r="D34" s="35">
        <v>0.125</v>
      </c>
      <c r="E34" s="34">
        <f t="shared" si="4"/>
        <v>45323</v>
      </c>
      <c r="F34" s="30">
        <f t="shared" si="3"/>
        <v>45504</v>
      </c>
      <c r="G34" s="53"/>
      <c r="H34" s="53"/>
      <c r="I34" s="53"/>
      <c r="J34" s="53"/>
      <c r="K34" s="53"/>
      <c r="L34" s="69"/>
      <c r="M34" s="10"/>
      <c r="N34" s="10"/>
      <c r="O34" s="10"/>
    </row>
    <row r="35" spans="1:15" ht="12.75" hidden="1">
      <c r="A35" s="31" t="s">
        <v>53</v>
      </c>
      <c r="B35" s="28" t="s">
        <v>11</v>
      </c>
      <c r="C35" s="28" t="s">
        <v>16</v>
      </c>
      <c r="D35" s="35">
        <v>0.125</v>
      </c>
      <c r="E35" s="34">
        <f t="shared" si="4"/>
        <v>45323</v>
      </c>
      <c r="F35" s="30">
        <f t="shared" si="3"/>
        <v>45504</v>
      </c>
      <c r="G35" s="53"/>
      <c r="H35" s="53"/>
      <c r="I35" s="53"/>
      <c r="J35" s="53"/>
      <c r="K35" s="53"/>
      <c r="L35" s="69"/>
      <c r="M35" s="10"/>
      <c r="N35" s="10"/>
      <c r="O35" s="10"/>
    </row>
    <row r="36" spans="1:15" ht="12.75" hidden="1">
      <c r="A36" s="27" t="s">
        <v>54</v>
      </c>
      <c r="B36" s="28" t="s">
        <v>11</v>
      </c>
      <c r="C36" s="28" t="s">
        <v>16</v>
      </c>
      <c r="D36" s="35">
        <v>0.125</v>
      </c>
      <c r="E36" s="34">
        <f t="shared" si="4"/>
        <v>45323</v>
      </c>
      <c r="F36" s="30">
        <f t="shared" si="3"/>
        <v>45504</v>
      </c>
      <c r="G36" s="53"/>
      <c r="H36" s="53"/>
      <c r="I36" s="53"/>
      <c r="J36" s="53"/>
      <c r="K36" s="53"/>
      <c r="L36" s="69"/>
      <c r="M36" s="10"/>
      <c r="N36" s="10"/>
      <c r="O36" s="10"/>
    </row>
    <row r="37" spans="1:15" ht="12.75" hidden="1">
      <c r="A37" s="27" t="s">
        <v>55</v>
      </c>
      <c r="B37" s="28" t="s">
        <v>13</v>
      </c>
      <c r="C37" s="28" t="s">
        <v>16</v>
      </c>
      <c r="D37" s="35">
        <v>0.125</v>
      </c>
      <c r="E37" s="34">
        <f t="shared" si="4"/>
        <v>45323</v>
      </c>
      <c r="F37" s="30">
        <f t="shared" si="3"/>
        <v>45504</v>
      </c>
      <c r="G37" s="53"/>
      <c r="H37" s="53"/>
      <c r="I37" s="53"/>
      <c r="J37" s="53"/>
      <c r="K37" s="53"/>
      <c r="L37" s="69"/>
      <c r="M37" s="10"/>
      <c r="N37" s="10"/>
      <c r="O37" s="10"/>
    </row>
    <row r="38" spans="1:15" ht="12.75" hidden="1">
      <c r="A38" s="27" t="s">
        <v>56</v>
      </c>
      <c r="B38" s="28" t="s">
        <v>13</v>
      </c>
      <c r="C38" s="28" t="s">
        <v>16</v>
      </c>
      <c r="D38" s="35">
        <v>0.125</v>
      </c>
      <c r="E38" s="34">
        <f t="shared" si="4"/>
        <v>45323</v>
      </c>
      <c r="F38" s="30">
        <f t="shared" si="3"/>
        <v>45504</v>
      </c>
      <c r="G38" s="53"/>
      <c r="H38" s="53"/>
      <c r="I38" s="53"/>
      <c r="J38" s="53"/>
      <c r="K38" s="53"/>
      <c r="L38" s="69"/>
      <c r="M38" s="10"/>
      <c r="N38" s="10"/>
      <c r="O38" s="10"/>
    </row>
    <row r="39" spans="1:15" ht="12.75" hidden="1">
      <c r="A39" s="27" t="s">
        <v>57</v>
      </c>
      <c r="B39" s="28" t="s">
        <v>13</v>
      </c>
      <c r="C39" s="28" t="s">
        <v>16</v>
      </c>
      <c r="D39" s="35">
        <v>0.125</v>
      </c>
      <c r="E39" s="34">
        <f t="shared" si="4"/>
        <v>45323</v>
      </c>
      <c r="F39" s="30">
        <f t="shared" si="3"/>
        <v>45504</v>
      </c>
      <c r="G39" s="53"/>
      <c r="H39" s="53"/>
      <c r="I39" s="53"/>
      <c r="J39" s="53"/>
      <c r="K39" s="53"/>
      <c r="L39" s="69"/>
      <c r="M39" s="10"/>
      <c r="N39" s="10"/>
      <c r="O39" s="10"/>
    </row>
    <row r="40" spans="1:15" ht="12.75" hidden="1">
      <c r="A40" s="27" t="s">
        <v>58</v>
      </c>
      <c r="B40" s="28" t="s">
        <v>13</v>
      </c>
      <c r="C40" s="28" t="s">
        <v>16</v>
      </c>
      <c r="D40" s="35">
        <v>0.125</v>
      </c>
      <c r="E40" s="34">
        <f t="shared" si="4"/>
        <v>45323</v>
      </c>
      <c r="F40" s="30">
        <f t="shared" si="3"/>
        <v>45504</v>
      </c>
      <c r="G40" s="53"/>
      <c r="H40" s="53"/>
      <c r="I40" s="53"/>
      <c r="J40" s="53"/>
      <c r="K40" s="53"/>
      <c r="L40" s="69"/>
      <c r="M40" s="10"/>
      <c r="N40" s="10"/>
      <c r="O40" s="10"/>
    </row>
    <row r="41" spans="1:15" ht="12.75" hidden="1">
      <c r="A41" s="27" t="s">
        <v>59</v>
      </c>
      <c r="B41" s="28" t="s">
        <v>14</v>
      </c>
      <c r="C41" s="28" t="s">
        <v>16</v>
      </c>
      <c r="D41" s="35">
        <v>0.125</v>
      </c>
      <c r="E41" s="34">
        <f t="shared" si="4"/>
        <v>45323</v>
      </c>
      <c r="F41" s="30">
        <f t="shared" si="3"/>
        <v>45504</v>
      </c>
      <c r="G41" s="53"/>
      <c r="H41" s="53"/>
      <c r="I41" s="53"/>
      <c r="J41" s="53"/>
      <c r="K41" s="53"/>
      <c r="L41" s="69"/>
      <c r="M41" s="10"/>
      <c r="N41" s="10"/>
      <c r="O41" s="10"/>
    </row>
    <row r="42" spans="1:15" ht="12.75" hidden="1">
      <c r="A42" s="27" t="s">
        <v>60</v>
      </c>
      <c r="B42" s="28" t="s">
        <v>14</v>
      </c>
      <c r="C42" s="28" t="s">
        <v>16</v>
      </c>
      <c r="D42" s="35">
        <v>0.125</v>
      </c>
      <c r="E42" s="34">
        <f t="shared" si="4"/>
        <v>45323</v>
      </c>
      <c r="F42" s="30">
        <f t="shared" si="3"/>
        <v>45504</v>
      </c>
      <c r="G42" s="53"/>
      <c r="H42" s="53"/>
      <c r="I42" s="53"/>
      <c r="J42" s="53"/>
      <c r="K42" s="53"/>
      <c r="L42" s="69"/>
      <c r="M42" s="10"/>
      <c r="N42" s="10"/>
      <c r="O42" s="10"/>
    </row>
    <row r="43" spans="1:15" ht="12.75" hidden="1">
      <c r="A43" s="27" t="s">
        <v>61</v>
      </c>
      <c r="B43" s="28" t="s">
        <v>14</v>
      </c>
      <c r="C43" s="28" t="s">
        <v>16</v>
      </c>
      <c r="D43" s="35">
        <v>0.125</v>
      </c>
      <c r="E43" s="34">
        <f t="shared" si="4"/>
        <v>45323</v>
      </c>
      <c r="F43" s="30">
        <f t="shared" si="3"/>
        <v>45504</v>
      </c>
      <c r="G43" s="53"/>
      <c r="H43" s="53"/>
      <c r="I43" s="53"/>
      <c r="J43" s="53"/>
      <c r="K43" s="53"/>
      <c r="L43" s="69"/>
      <c r="M43" s="10"/>
      <c r="N43" s="10"/>
      <c r="O43" s="10"/>
    </row>
    <row r="44" spans="1:15" ht="13.5" hidden="1" thickBot="1">
      <c r="A44" s="36" t="s">
        <v>62</v>
      </c>
      <c r="B44" s="37" t="s">
        <v>14</v>
      </c>
      <c r="C44" s="37" t="s">
        <v>16</v>
      </c>
      <c r="D44" s="38">
        <v>0.125</v>
      </c>
      <c r="E44" s="39">
        <f t="shared" si="4"/>
        <v>45323</v>
      </c>
      <c r="F44" s="40">
        <f t="shared" si="3"/>
        <v>45504</v>
      </c>
      <c r="G44" s="70"/>
      <c r="H44" s="70"/>
      <c r="I44" s="70"/>
      <c r="J44" s="70"/>
      <c r="K44" s="70"/>
      <c r="L44" s="71"/>
      <c r="M44" s="10"/>
      <c r="N44" s="10"/>
      <c r="O44" s="10"/>
    </row>
    <row r="45" spans="1:15" ht="12.75" hidden="1">
      <c r="A45" s="80" t="str">
        <f>"MA RPS Compliance Adder - "&amp;F45</f>
        <v>MA RPS Compliance Adder - 2023</v>
      </c>
      <c r="B45" s="81"/>
      <c r="C45" s="81"/>
      <c r="D45" s="81"/>
      <c r="E45" s="82"/>
      <c r="F45" s="65">
        <f>YEAR(E8)</f>
        <v>2023</v>
      </c>
      <c r="G45" s="66"/>
      <c r="H45" s="10" t="s">
        <v>18</v>
      </c>
      <c r="I45" s="10"/>
      <c r="J45" s="12"/>
      <c r="K45" s="12"/>
      <c r="L45" s="12"/>
      <c r="M45" s="12"/>
      <c r="N45" s="10"/>
      <c r="O45" s="10"/>
    </row>
    <row r="46" spans="1:15" ht="13.5" hidden="1" thickBot="1">
      <c r="A46" s="83" t="str">
        <f>"MA RPS Compliance Adder - "&amp;F46</f>
        <v>MA RPS Compliance Adder - 2024</v>
      </c>
      <c r="B46" s="84"/>
      <c r="C46" s="84"/>
      <c r="D46" s="84"/>
      <c r="E46" s="85"/>
      <c r="F46" s="43">
        <f>YEAR(F44)</f>
        <v>2024</v>
      </c>
      <c r="G46" s="4"/>
      <c r="H46" s="10" t="s">
        <v>18</v>
      </c>
      <c r="I46" s="10"/>
      <c r="J46" s="12"/>
      <c r="K46" s="12"/>
      <c r="L46" s="12"/>
      <c r="M46" s="12"/>
      <c r="N46" s="10"/>
      <c r="O46" s="10"/>
    </row>
    <row r="47" spans="1:15" ht="12.75">
      <c r="A47" s="41"/>
      <c r="B47" s="41"/>
      <c r="C47" s="12"/>
      <c r="D47" s="12"/>
      <c r="E47" s="42"/>
      <c r="F47" s="42"/>
      <c r="G47" s="12"/>
      <c r="H47" s="12"/>
      <c r="I47" s="12"/>
      <c r="J47" s="12"/>
      <c r="K47" s="12"/>
      <c r="L47" s="12"/>
      <c r="M47" s="10"/>
      <c r="N47" s="10"/>
      <c r="O47" s="10"/>
    </row>
    <row r="48" spans="1:15" ht="12.75">
      <c r="A48" s="9"/>
      <c r="B48" s="10"/>
      <c r="C48" s="12"/>
      <c r="D48" s="12"/>
      <c r="E48" s="12"/>
      <c r="F48" s="12"/>
      <c r="G48" s="12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44" t="s">
        <v>19</v>
      </c>
      <c r="B49" s="44" t="s">
        <v>21</v>
      </c>
      <c r="C49" s="45"/>
      <c r="D49" s="45"/>
      <c r="E49" s="45"/>
      <c r="F49" s="45"/>
      <c r="G49" s="45"/>
      <c r="H49" s="10"/>
      <c r="I49" s="12"/>
      <c r="J49" s="12"/>
      <c r="K49" s="12"/>
      <c r="L49" s="12"/>
      <c r="M49" s="10"/>
      <c r="N49" s="10"/>
      <c r="O49" s="10"/>
    </row>
    <row r="50" spans="1:15" ht="12.75">
      <c r="A50" s="46"/>
      <c r="B50" s="44" t="s">
        <v>20</v>
      </c>
      <c r="C50" s="45"/>
      <c r="D50" s="45"/>
      <c r="E50" s="45"/>
      <c r="F50" s="45"/>
      <c r="G50" s="45"/>
      <c r="H50" s="10"/>
      <c r="I50" s="12"/>
      <c r="J50" s="12"/>
      <c r="K50" s="12"/>
      <c r="L50" s="12"/>
      <c r="M50" s="10"/>
      <c r="N50" s="10"/>
      <c r="O50" s="10"/>
    </row>
    <row r="51" spans="1:15" ht="13.5" thickBot="1">
      <c r="A51" s="46"/>
      <c r="B51" s="47" t="s">
        <v>22</v>
      </c>
      <c r="C51" s="45"/>
      <c r="D51" s="45"/>
      <c r="E51" s="45"/>
      <c r="F51" s="45"/>
      <c r="G51" s="45"/>
      <c r="H51" s="10"/>
      <c r="I51" s="12"/>
      <c r="J51" s="12"/>
      <c r="K51" s="12"/>
      <c r="L51" s="12"/>
      <c r="M51" s="10"/>
      <c r="N51" s="10"/>
      <c r="O51" s="10"/>
    </row>
    <row r="52" spans="1:15" ht="15" customHeight="1">
      <c r="A52" s="46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  <c r="O52" s="10"/>
    </row>
    <row r="53" spans="1:15" ht="12.75">
      <c r="A53" s="46"/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  <c r="O53" s="10"/>
    </row>
    <row r="54" spans="1:15" ht="12.75">
      <c r="A54" s="46"/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  <c r="O54" s="10"/>
    </row>
    <row r="55" spans="1:15" ht="12.75">
      <c r="A55" s="46"/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1"/>
      <c r="O55" s="10"/>
    </row>
    <row r="56" spans="1:15" ht="13.5" thickBot="1">
      <c r="A56" s="46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48" t="s">
        <v>17</v>
      </c>
      <c r="O57" s="10"/>
    </row>
    <row r="58" spans="1:15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9">
        <v>45058</v>
      </c>
      <c r="N58" s="79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</sheetData>
  <sheetProtection password="E2B7" sheet="1" selectLockedCells="1"/>
  <mergeCells count="7">
    <mergeCell ref="C1:J1"/>
    <mergeCell ref="E6:F6"/>
    <mergeCell ref="G6:L6"/>
    <mergeCell ref="M58:N58"/>
    <mergeCell ref="A45:E45"/>
    <mergeCell ref="A46:E46"/>
    <mergeCell ref="B52:N56"/>
  </mergeCells>
  <printOptions/>
  <pageMargins left="0.27" right="0.24" top="0.52" bottom="1" header="0.3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7" sqref="A7:IV36"/>
    </sheetView>
  </sheetViews>
  <sheetFormatPr defaultColWidth="9.140625" defaultRowHeight="12.75"/>
  <cols>
    <col min="1" max="1" width="13.140625" style="0" customWidth="1"/>
  </cols>
  <sheetData>
    <row r="1" spans="1:4" ht="12.75">
      <c r="A1" s="1" t="s">
        <v>33</v>
      </c>
      <c r="B1" s="5">
        <f>IF(ISTEXT('National Grid RFP'!G8)=TRUE,0,ROUND('National Grid RFP'!G8,2))</f>
        <v>0</v>
      </c>
      <c r="C1" s="5">
        <f>IF(ISTEXT('National Grid RFP'!H8)=TRUE,0,ROUND('National Grid RFP'!H8,2))</f>
        <v>0</v>
      </c>
      <c r="D1" s="5">
        <f>IF(ISTEXT('National Grid RFP'!I8)=TRUE,0,ROUND('National Grid RFP'!I8,2))</f>
        <v>0</v>
      </c>
    </row>
    <row r="2" spans="1:4" ht="12.75">
      <c r="A2" s="1" t="s">
        <v>34</v>
      </c>
      <c r="B2" s="5">
        <f>IF(ISTEXT('National Grid RFP'!G9)=TRUE,0,ROUND('National Grid RFP'!G9,2))</f>
        <v>0</v>
      </c>
      <c r="C2" s="5">
        <f>IF(ISTEXT('National Grid RFP'!H9)=TRUE,0,ROUND('National Grid RFP'!H9,2))</f>
        <v>0</v>
      </c>
      <c r="D2" s="5">
        <f>IF(ISTEXT('National Grid RFP'!I9)=TRUE,0,ROUND('National Grid RFP'!I9,2))</f>
        <v>0</v>
      </c>
    </row>
    <row r="3" spans="1:4" ht="12.75">
      <c r="A3" s="1" t="s">
        <v>35</v>
      </c>
      <c r="B3" s="5">
        <f>IF(ISTEXT('National Grid RFP'!G10)=TRUE,0,ROUND('National Grid RFP'!G10,2))</f>
        <v>0</v>
      </c>
      <c r="C3" s="5">
        <f>IF(ISTEXT('National Grid RFP'!H10)=TRUE,0,ROUND('National Grid RFP'!H10,2))</f>
        <v>0</v>
      </c>
      <c r="D3" s="5">
        <f>IF(ISTEXT('National Grid RFP'!I10)=TRUE,0,ROUND('National Grid RFP'!I10,2))</f>
        <v>0</v>
      </c>
    </row>
    <row r="4" spans="1:7" ht="12.75">
      <c r="A4" s="1" t="s">
        <v>36</v>
      </c>
      <c r="B4" s="5">
        <f>IF(ISTEXT('National Grid RFP'!G11)=TRUE,0,ROUND('National Grid RFP'!G11,2))</f>
        <v>0</v>
      </c>
      <c r="C4" s="5">
        <f>IF(ISTEXT('National Grid RFP'!H11)=TRUE,0,ROUND('National Grid RFP'!H11,2))</f>
        <v>0</v>
      </c>
      <c r="D4" s="5">
        <f>IF(ISTEXT('National Grid RFP'!I11)=TRUE,0,ROUND('National Grid RFP'!I11,2))</f>
        <v>0</v>
      </c>
      <c r="E4" s="5"/>
      <c r="F4" s="5"/>
      <c r="G4" s="5"/>
    </row>
    <row r="5" spans="1:7" ht="12.75">
      <c r="A5" s="1" t="s">
        <v>37</v>
      </c>
      <c r="B5" s="5">
        <f>IF(ISTEXT('National Grid RFP'!G12)=TRUE,0,ROUND('National Grid RFP'!G12,2))</f>
        <v>0</v>
      </c>
      <c r="C5" s="5">
        <f>IF(ISTEXT('National Grid RFP'!H12)=TRUE,0,ROUND('National Grid RFP'!H12,2))</f>
        <v>0</v>
      </c>
      <c r="D5" s="5">
        <f>IF(ISTEXT('National Grid RFP'!I12)=TRUE,0,ROUND('National Grid RFP'!I12,2))</f>
        <v>0</v>
      </c>
      <c r="E5" s="5"/>
      <c r="F5" s="5"/>
      <c r="G5" s="5"/>
    </row>
    <row r="6" spans="1:7" ht="12.75">
      <c r="A6" s="1" t="s">
        <v>38</v>
      </c>
      <c r="B6" s="5">
        <f>IF(ISTEXT('National Grid RFP'!G13)=TRUE,0,ROUND('National Grid RFP'!G13,2))</f>
        <v>0</v>
      </c>
      <c r="C6" s="5">
        <f>IF(ISTEXT('National Grid RFP'!H13)=TRUE,0,ROUND('National Grid RFP'!H13,2))</f>
        <v>0</v>
      </c>
      <c r="D6" s="5">
        <f>IF(ISTEXT('National Grid RFP'!I13)=TRUE,0,ROUND('National Grid RFP'!I13,2))</f>
        <v>0</v>
      </c>
      <c r="E6" s="5"/>
      <c r="F6" s="5"/>
      <c r="G6" s="5"/>
    </row>
    <row r="7" spans="1:7" ht="12.75" hidden="1">
      <c r="A7" s="1" t="s">
        <v>94</v>
      </c>
      <c r="B7" s="5">
        <f>IF(ISTEXT('National Grid RFP'!G14)=TRUE,0,ROUND('National Grid RFP'!G14,2))</f>
        <v>0</v>
      </c>
      <c r="C7" s="5">
        <f>IF(ISTEXT('National Grid RFP'!H14)=TRUE,0,ROUND('National Grid RFP'!H14,2))</f>
        <v>0</v>
      </c>
      <c r="D7" s="5">
        <f>IF(ISTEXT('National Grid RFP'!I14)=TRUE,0,ROUND('National Grid RFP'!I14,2))</f>
        <v>0</v>
      </c>
      <c r="E7" s="5">
        <f>IF(ISTEXT('National Grid RFP'!J14)=TRUE,0,ROUND('National Grid RFP'!J14,2))</f>
        <v>0</v>
      </c>
      <c r="F7" s="5">
        <f>IF(ISTEXT('National Grid RFP'!K14)=TRUE,0,ROUND('National Grid RFP'!K14,2))</f>
        <v>0</v>
      </c>
      <c r="G7" s="5">
        <f>IF(ISTEXT('National Grid RFP'!L14)=TRUE,0,ROUND('National Grid RFP'!L14,2))</f>
        <v>0</v>
      </c>
    </row>
    <row r="8" spans="1:7" ht="12.75" hidden="1">
      <c r="A8" s="1" t="s">
        <v>95</v>
      </c>
      <c r="B8" s="5">
        <f>IF(ISTEXT('National Grid RFP'!G15)=TRUE,0,ROUND('National Grid RFP'!G15,2))</f>
        <v>0</v>
      </c>
      <c r="C8" s="5">
        <f>IF(ISTEXT('National Grid RFP'!H15)=TRUE,0,ROUND('National Grid RFP'!H15,2))</f>
        <v>0</v>
      </c>
      <c r="D8" s="5">
        <f>IF(ISTEXT('National Grid RFP'!I15)=TRUE,0,ROUND('National Grid RFP'!I15,2))</f>
        <v>0</v>
      </c>
      <c r="E8" s="5">
        <f>IF(ISTEXT('National Grid RFP'!J15)=TRUE,0,ROUND('National Grid RFP'!J15,2))</f>
        <v>0</v>
      </c>
      <c r="F8" s="5">
        <f>IF(ISTEXT('National Grid RFP'!K15)=TRUE,0,ROUND('National Grid RFP'!K15,2))</f>
        <v>0</v>
      </c>
      <c r="G8" s="5">
        <f>IF(ISTEXT('National Grid RFP'!L15)=TRUE,0,ROUND('National Grid RFP'!L15,2))</f>
        <v>0</v>
      </c>
    </row>
    <row r="9" spans="1:7" ht="12.75" hidden="1">
      <c r="A9" s="1" t="s">
        <v>96</v>
      </c>
      <c r="B9" s="5">
        <f>IF(ISTEXT('National Grid RFP'!G16)=TRUE,0,ROUND('National Grid RFP'!G16,2))</f>
        <v>0</v>
      </c>
      <c r="C9" s="5">
        <f>IF(ISTEXT('National Grid RFP'!H16)=TRUE,0,ROUND('National Grid RFP'!H16,2))</f>
        <v>0</v>
      </c>
      <c r="D9" s="5">
        <f>IF(ISTEXT('National Grid RFP'!I16)=TRUE,0,ROUND('National Grid RFP'!I16,2))</f>
        <v>0</v>
      </c>
      <c r="E9" s="5">
        <f>IF(ISTEXT('National Grid RFP'!J16)=TRUE,0,ROUND('National Grid RFP'!J16,2))</f>
        <v>0</v>
      </c>
      <c r="F9" s="5">
        <f>IF(ISTEXT('National Grid RFP'!K16)=TRUE,0,ROUND('National Grid RFP'!K16,2))</f>
        <v>0</v>
      </c>
      <c r="G9" s="5">
        <f>IF(ISTEXT('National Grid RFP'!L16)=TRUE,0,ROUND('National Grid RFP'!L16,2))</f>
        <v>0</v>
      </c>
    </row>
    <row r="10" spans="1:7" ht="12.75" hidden="1">
      <c r="A10" s="1" t="s">
        <v>63</v>
      </c>
      <c r="B10" s="5">
        <f>IF(ISTEXT('National Grid RFP'!G17)=TRUE,0,ROUND('National Grid RFP'!G17,2))</f>
        <v>0</v>
      </c>
      <c r="C10" s="5">
        <f>IF(ISTEXT('National Grid RFP'!H17)=TRUE,0,ROUND('National Grid RFP'!H17,2))</f>
        <v>0</v>
      </c>
      <c r="D10" s="5">
        <f>IF(ISTEXT('National Grid RFP'!I17)=TRUE,0,ROUND('National Grid RFP'!I17,2))</f>
        <v>0</v>
      </c>
      <c r="E10" s="5">
        <f>IF(ISTEXT('National Grid RFP'!J17)=TRUE,0,ROUND('National Grid RFP'!J17,2))</f>
        <v>0</v>
      </c>
      <c r="F10" s="5">
        <f>IF(ISTEXT('National Grid RFP'!K17)=TRUE,0,ROUND('National Grid RFP'!K17,2))</f>
        <v>0</v>
      </c>
      <c r="G10" s="5">
        <f>IF(ISTEXT('National Grid RFP'!L17)=TRUE,0,ROUND('National Grid RFP'!L17,2))</f>
        <v>0</v>
      </c>
    </row>
    <row r="11" spans="1:7" ht="12.75" hidden="1">
      <c r="A11" s="1" t="s">
        <v>64</v>
      </c>
      <c r="B11" s="5">
        <f>IF(ISTEXT('National Grid RFP'!G18)=TRUE,0,ROUND('National Grid RFP'!G18,2))</f>
        <v>0</v>
      </c>
      <c r="C11" s="5">
        <f>IF(ISTEXT('National Grid RFP'!H18)=TRUE,0,ROUND('National Grid RFP'!H18,2))</f>
        <v>0</v>
      </c>
      <c r="D11" s="5">
        <f>IF(ISTEXT('National Grid RFP'!I18)=TRUE,0,ROUND('National Grid RFP'!I18,2))</f>
        <v>0</v>
      </c>
      <c r="E11" s="5">
        <f>IF(ISTEXT('National Grid RFP'!J18)=TRUE,0,ROUND('National Grid RFP'!J18,2))</f>
        <v>0</v>
      </c>
      <c r="F11" s="5">
        <f>IF(ISTEXT('National Grid RFP'!K18)=TRUE,0,ROUND('National Grid RFP'!K18,2))</f>
        <v>0</v>
      </c>
      <c r="G11" s="5">
        <f>IF(ISTEXT('National Grid RFP'!L18)=TRUE,0,ROUND('National Grid RFP'!L18,2))</f>
        <v>0</v>
      </c>
    </row>
    <row r="12" spans="1:7" ht="12.75" hidden="1">
      <c r="A12" s="1" t="s">
        <v>65</v>
      </c>
      <c r="B12" s="5">
        <f>IF(ISTEXT('National Grid RFP'!G19)=TRUE,0,ROUND('National Grid RFP'!G19,2))</f>
        <v>0</v>
      </c>
      <c r="C12" s="5">
        <f>IF(ISTEXT('National Grid RFP'!H19)=TRUE,0,ROUND('National Grid RFP'!H19,2))</f>
        <v>0</v>
      </c>
      <c r="D12" s="5">
        <f>IF(ISTEXT('National Grid RFP'!I19)=TRUE,0,ROUND('National Grid RFP'!I19,2))</f>
        <v>0</v>
      </c>
      <c r="E12" s="5">
        <f>IF(ISTEXT('National Grid RFP'!J19)=TRUE,0,ROUND('National Grid RFP'!J19,2))</f>
        <v>0</v>
      </c>
      <c r="F12" s="5">
        <f>IF(ISTEXT('National Grid RFP'!K19)=TRUE,0,ROUND('National Grid RFP'!K19,2))</f>
        <v>0</v>
      </c>
      <c r="G12" s="5">
        <f>IF(ISTEXT('National Grid RFP'!L19)=TRUE,0,ROUND('National Grid RFP'!L19,2))</f>
        <v>0</v>
      </c>
    </row>
    <row r="13" spans="1:7" ht="12.75" hidden="1">
      <c r="A13" s="1" t="s">
        <v>66</v>
      </c>
      <c r="B13" s="5">
        <f>IF(ISTEXT('National Grid RFP'!G20)=TRUE,0,ROUND('National Grid RFP'!G20,2))</f>
        <v>0</v>
      </c>
      <c r="C13" s="5">
        <f>IF(ISTEXT('National Grid RFP'!H20)=TRUE,0,ROUND('National Grid RFP'!H20,2))</f>
        <v>0</v>
      </c>
      <c r="D13" s="5">
        <f>IF(ISTEXT('National Grid RFP'!I20)=TRUE,0,ROUND('National Grid RFP'!I20,2))</f>
        <v>0</v>
      </c>
      <c r="E13" s="5">
        <f>IF(ISTEXT('National Grid RFP'!J20)=TRUE,0,ROUND('National Grid RFP'!J20,2))</f>
        <v>0</v>
      </c>
      <c r="F13" s="5">
        <f>IF(ISTEXT('National Grid RFP'!K20)=TRUE,0,ROUND('National Grid RFP'!K20,2))</f>
        <v>0</v>
      </c>
      <c r="G13" s="5">
        <f>IF(ISTEXT('National Grid RFP'!L20)=TRUE,0,ROUND('National Grid RFP'!L20,2))</f>
        <v>0</v>
      </c>
    </row>
    <row r="14" spans="1:7" ht="12.75" hidden="1">
      <c r="A14" s="1" t="s">
        <v>67</v>
      </c>
      <c r="B14" s="5">
        <f>IF(ISTEXT('National Grid RFP'!G21)=TRUE,0,ROUND('National Grid RFP'!G21,2))</f>
        <v>0</v>
      </c>
      <c r="C14" s="5">
        <f>IF(ISTEXT('National Grid RFP'!H21)=TRUE,0,ROUND('National Grid RFP'!H21,2))</f>
        <v>0</v>
      </c>
      <c r="D14" s="5">
        <f>IF(ISTEXT('National Grid RFP'!I21)=TRUE,0,ROUND('National Grid RFP'!I21,2))</f>
        <v>0</v>
      </c>
      <c r="E14" s="5">
        <f>IF(ISTEXT('National Grid RFP'!J21)=TRUE,0,ROUND('National Grid RFP'!J21,2))</f>
        <v>0</v>
      </c>
      <c r="F14" s="5">
        <f>IF(ISTEXT('National Grid RFP'!K21)=TRUE,0,ROUND('National Grid RFP'!K21,2))</f>
        <v>0</v>
      </c>
      <c r="G14" s="5">
        <f>IF(ISTEXT('National Grid RFP'!L21)=TRUE,0,ROUND('National Grid RFP'!L21,2))</f>
        <v>0</v>
      </c>
    </row>
    <row r="15" spans="1:7" ht="12.75" hidden="1">
      <c r="A15" s="1" t="s">
        <v>68</v>
      </c>
      <c r="B15" s="5">
        <f>IF(ISTEXT('National Grid RFP'!G22)=TRUE,0,ROUND('National Grid RFP'!G22,2))</f>
        <v>0</v>
      </c>
      <c r="C15" s="5">
        <f>IF(ISTEXT('National Grid RFP'!H22)=TRUE,0,ROUND('National Grid RFP'!H22,2))</f>
        <v>0</v>
      </c>
      <c r="D15" s="5">
        <f>IF(ISTEXT('National Grid RFP'!I22)=TRUE,0,ROUND('National Grid RFP'!I22,2))</f>
        <v>0</v>
      </c>
      <c r="E15" s="5">
        <f>IF(ISTEXT('National Grid RFP'!J22)=TRUE,0,ROUND('National Grid RFP'!J22,2))</f>
        <v>0</v>
      </c>
      <c r="F15" s="5">
        <f>IF(ISTEXT('National Grid RFP'!K22)=TRUE,0,ROUND('National Grid RFP'!K22,2))</f>
        <v>0</v>
      </c>
      <c r="G15" s="5">
        <f>IF(ISTEXT('National Grid RFP'!L22)=TRUE,0,ROUND('National Grid RFP'!L22,2))</f>
        <v>0</v>
      </c>
    </row>
    <row r="16" spans="1:7" ht="12.75" hidden="1">
      <c r="A16" s="1" t="s">
        <v>69</v>
      </c>
      <c r="B16" s="5">
        <f>IF(ISTEXT('National Grid RFP'!G23)=TRUE,0,ROUND('National Grid RFP'!G23,2))</f>
        <v>0</v>
      </c>
      <c r="C16" s="5">
        <f>IF(ISTEXT('National Grid RFP'!H23)=TRUE,0,ROUND('National Grid RFP'!H23,2))</f>
        <v>0</v>
      </c>
      <c r="D16" s="5">
        <f>IF(ISTEXT('National Grid RFP'!I23)=TRUE,0,ROUND('National Grid RFP'!I23,2))</f>
        <v>0</v>
      </c>
      <c r="E16" s="5">
        <f>IF(ISTEXT('National Grid RFP'!J23)=TRUE,0,ROUND('National Grid RFP'!J23,2))</f>
        <v>0</v>
      </c>
      <c r="F16" s="5">
        <f>IF(ISTEXT('National Grid RFP'!K23)=TRUE,0,ROUND('National Grid RFP'!K23,2))</f>
        <v>0</v>
      </c>
      <c r="G16" s="5">
        <f>IF(ISTEXT('National Grid RFP'!L23)=TRUE,0,ROUND('National Grid RFP'!L23,2))</f>
        <v>0</v>
      </c>
    </row>
    <row r="17" spans="1:7" ht="12.75" hidden="1">
      <c r="A17" s="1" t="s">
        <v>70</v>
      </c>
      <c r="B17" s="5">
        <f>IF(ISTEXT('National Grid RFP'!G24)=TRUE,0,ROUND('National Grid RFP'!G24,2))</f>
        <v>0</v>
      </c>
      <c r="C17" s="5">
        <f>IF(ISTEXT('National Grid RFP'!H24)=TRUE,0,ROUND('National Grid RFP'!H24,2))</f>
        <v>0</v>
      </c>
      <c r="D17" s="5">
        <f>IF(ISTEXT('National Grid RFP'!I24)=TRUE,0,ROUND('National Grid RFP'!I24,2))</f>
        <v>0</v>
      </c>
      <c r="E17" s="5">
        <f>IF(ISTEXT('National Grid RFP'!J24)=TRUE,0,ROUND('National Grid RFP'!J24,2))</f>
        <v>0</v>
      </c>
      <c r="F17" s="5">
        <f>IF(ISTEXT('National Grid RFP'!K24)=TRUE,0,ROUND('National Grid RFP'!K24,2))</f>
        <v>0</v>
      </c>
      <c r="G17" s="5">
        <f>IF(ISTEXT('National Grid RFP'!L24)=TRUE,0,ROUND('National Grid RFP'!L24,2))</f>
        <v>0</v>
      </c>
    </row>
    <row r="18" spans="1:7" ht="12.75" hidden="1">
      <c r="A18" s="1" t="s">
        <v>71</v>
      </c>
      <c r="B18" s="5">
        <f>IF(ISTEXT('National Grid RFP'!G25)=TRUE,0,ROUND('National Grid RFP'!G25,2))</f>
        <v>0</v>
      </c>
      <c r="C18" s="5">
        <f>IF(ISTEXT('National Grid RFP'!H25)=TRUE,0,ROUND('National Grid RFP'!H25,2))</f>
        <v>0</v>
      </c>
      <c r="D18" s="5">
        <f>IF(ISTEXT('National Grid RFP'!I25)=TRUE,0,ROUND('National Grid RFP'!I25,2))</f>
        <v>0</v>
      </c>
      <c r="E18" s="5">
        <f>IF(ISTEXT('National Grid RFP'!J25)=TRUE,0,ROUND('National Grid RFP'!J25,2))</f>
        <v>0</v>
      </c>
      <c r="F18" s="5">
        <f>IF(ISTEXT('National Grid RFP'!K25)=TRUE,0,ROUND('National Grid RFP'!K25,2))</f>
        <v>0</v>
      </c>
      <c r="G18" s="5">
        <f>IF(ISTEXT('National Grid RFP'!L25)=TRUE,0,ROUND('National Grid RFP'!L25,2))</f>
        <v>0</v>
      </c>
    </row>
    <row r="19" spans="1:7" ht="12.75" hidden="1">
      <c r="A19" s="1" t="s">
        <v>72</v>
      </c>
      <c r="B19" s="5">
        <f>IF(ISTEXT('National Grid RFP'!G26)=TRUE,0,ROUND('National Grid RFP'!G26,2))</f>
        <v>0</v>
      </c>
      <c r="C19" s="5">
        <f>IF(ISTEXT('National Grid RFP'!H26)=TRUE,0,ROUND('National Grid RFP'!H26,2))</f>
        <v>0</v>
      </c>
      <c r="D19" s="5">
        <f>IF(ISTEXT('National Grid RFP'!I26)=TRUE,0,ROUND('National Grid RFP'!I26,2))</f>
        <v>0</v>
      </c>
      <c r="E19" s="5">
        <f>IF(ISTEXT('National Grid RFP'!J26)=TRUE,0,ROUND('National Grid RFP'!J26,2))</f>
        <v>0</v>
      </c>
      <c r="F19" s="5">
        <f>IF(ISTEXT('National Grid RFP'!K26)=TRUE,0,ROUND('National Grid RFP'!K26,2))</f>
        <v>0</v>
      </c>
      <c r="G19" s="5">
        <f>IF(ISTEXT('National Grid RFP'!L26)=TRUE,0,ROUND('National Grid RFP'!L26,2))</f>
        <v>0</v>
      </c>
    </row>
    <row r="20" spans="1:7" ht="12.75" hidden="1">
      <c r="A20" s="1" t="s">
        <v>73</v>
      </c>
      <c r="B20" s="5">
        <f>IF(ISTEXT('National Grid RFP'!G27)=TRUE,0,ROUND('National Grid RFP'!G27,2))</f>
        <v>0</v>
      </c>
      <c r="C20" s="5">
        <f>IF(ISTEXT('National Grid RFP'!H27)=TRUE,0,ROUND('National Grid RFP'!H27,2))</f>
        <v>0</v>
      </c>
      <c r="D20" s="5">
        <f>IF(ISTEXT('National Grid RFP'!I27)=TRUE,0,ROUND('National Grid RFP'!I27,2))</f>
        <v>0</v>
      </c>
      <c r="E20" s="5">
        <f>IF(ISTEXT('National Grid RFP'!J27)=TRUE,0,ROUND('National Grid RFP'!J27,2))</f>
        <v>0</v>
      </c>
      <c r="F20" s="5">
        <f>IF(ISTEXT('National Grid RFP'!K27)=TRUE,0,ROUND('National Grid RFP'!K27,2))</f>
        <v>0</v>
      </c>
      <c r="G20" s="5">
        <f>IF(ISTEXT('National Grid RFP'!L27)=TRUE,0,ROUND('National Grid RFP'!L27,2))</f>
        <v>0</v>
      </c>
    </row>
    <row r="21" spans="1:7" ht="12.75" hidden="1">
      <c r="A21" s="1" t="s">
        <v>74</v>
      </c>
      <c r="B21" s="5">
        <f>IF(ISTEXT('National Grid RFP'!G28)=TRUE,0,ROUND('National Grid RFP'!G28,2))</f>
        <v>0</v>
      </c>
      <c r="C21" s="5">
        <f>IF(ISTEXT('National Grid RFP'!H28)=TRUE,0,ROUND('National Grid RFP'!H28,2))</f>
        <v>0</v>
      </c>
      <c r="D21" s="5">
        <f>IF(ISTEXT('National Grid RFP'!I28)=TRUE,0,ROUND('National Grid RFP'!I28,2))</f>
        <v>0</v>
      </c>
      <c r="E21" s="5">
        <f>IF(ISTEXT('National Grid RFP'!J28)=TRUE,0,ROUND('National Grid RFP'!J28,2))</f>
        <v>0</v>
      </c>
      <c r="F21" s="5">
        <f>IF(ISTEXT('National Grid RFP'!K28)=TRUE,0,ROUND('National Grid RFP'!K28,2))</f>
        <v>0</v>
      </c>
      <c r="G21" s="5">
        <f>IF(ISTEXT('National Grid RFP'!L28)=TRUE,0,ROUND('National Grid RFP'!L28,2))</f>
        <v>0</v>
      </c>
    </row>
    <row r="22" spans="1:7" ht="12.75" hidden="1">
      <c r="A22" s="1" t="s">
        <v>97</v>
      </c>
      <c r="B22" s="5">
        <f>IF(ISTEXT('National Grid RFP'!G30)=TRUE,0,ROUND('National Grid RFP'!G30,2))</f>
        <v>0</v>
      </c>
      <c r="C22" s="5">
        <f>IF(ISTEXT('National Grid RFP'!H30)=TRUE,0,ROUND('National Grid RFP'!H30,2))</f>
        <v>0</v>
      </c>
      <c r="D22" s="5">
        <f>IF(ISTEXT('National Grid RFP'!I30)=TRUE,0,ROUND('National Grid RFP'!I30,2))</f>
        <v>0</v>
      </c>
      <c r="E22" s="5">
        <f>IF(ISTEXT('National Grid RFP'!J30)=TRUE,0,ROUND('National Grid RFP'!J30,2))</f>
        <v>0</v>
      </c>
      <c r="F22" s="5">
        <f>IF(ISTEXT('National Grid RFP'!K30)=TRUE,0,ROUND('National Grid RFP'!K30,2))</f>
        <v>0</v>
      </c>
      <c r="G22" s="5">
        <f>IF(ISTEXT('National Grid RFP'!L30)=TRUE,0,ROUND('National Grid RFP'!L30,2))</f>
        <v>0</v>
      </c>
    </row>
    <row r="23" spans="1:7" ht="12.75" hidden="1">
      <c r="A23" s="1" t="s">
        <v>98</v>
      </c>
      <c r="B23" s="5">
        <f>IF(ISTEXT('National Grid RFP'!G31)=TRUE,0,ROUND('National Grid RFP'!G31,2))</f>
        <v>0</v>
      </c>
      <c r="C23" s="5">
        <f>IF(ISTEXT('National Grid RFP'!H31)=TRUE,0,ROUND('National Grid RFP'!H31,2))</f>
        <v>0</v>
      </c>
      <c r="D23" s="5">
        <f>IF(ISTEXT('National Grid RFP'!I31)=TRUE,0,ROUND('National Grid RFP'!I31,2))</f>
        <v>0</v>
      </c>
      <c r="E23" s="5">
        <f>IF(ISTEXT('National Grid RFP'!J31)=TRUE,0,ROUND('National Grid RFP'!J31,2))</f>
        <v>0</v>
      </c>
      <c r="F23" s="5">
        <f>IF(ISTEXT('National Grid RFP'!K31)=TRUE,0,ROUND('National Grid RFP'!K31,2))</f>
        <v>0</v>
      </c>
      <c r="G23" s="5">
        <f>IF(ISTEXT('National Grid RFP'!L31)=TRUE,0,ROUND('National Grid RFP'!L31,2))</f>
        <v>0</v>
      </c>
    </row>
    <row r="24" spans="1:7" ht="12.75" hidden="1">
      <c r="A24" s="1" t="s">
        <v>99</v>
      </c>
      <c r="B24" s="5">
        <f>IF(ISTEXT('National Grid RFP'!G32)=TRUE,0,ROUND('National Grid RFP'!G32,2))</f>
        <v>0</v>
      </c>
      <c r="C24" s="5">
        <f>IF(ISTEXT('National Grid RFP'!H32)=TRUE,0,ROUND('National Grid RFP'!H32,2))</f>
        <v>0</v>
      </c>
      <c r="D24" s="5">
        <f>IF(ISTEXT('National Grid RFP'!I32)=TRUE,0,ROUND('National Grid RFP'!I32,2))</f>
        <v>0</v>
      </c>
      <c r="E24" s="5">
        <f>IF(ISTEXT('National Grid RFP'!J32)=TRUE,0,ROUND('National Grid RFP'!J32,2))</f>
        <v>0</v>
      </c>
      <c r="F24" s="5">
        <f>IF(ISTEXT('National Grid RFP'!K32)=TRUE,0,ROUND('National Grid RFP'!K32,2))</f>
        <v>0</v>
      </c>
      <c r="G24" s="5">
        <f>IF(ISTEXT('National Grid RFP'!L32)=TRUE,0,ROUND('National Grid RFP'!L32,2))</f>
        <v>0</v>
      </c>
    </row>
    <row r="25" spans="1:7" ht="12.75" hidden="1">
      <c r="A25" s="1" t="s">
        <v>75</v>
      </c>
      <c r="B25" s="5">
        <f>IF(ISTEXT('National Grid RFP'!G33)=TRUE,0,ROUND('National Grid RFP'!G33,2))</f>
        <v>0</v>
      </c>
      <c r="C25" s="5">
        <f>IF(ISTEXT('National Grid RFP'!H33)=TRUE,0,ROUND('National Grid RFP'!H33,2))</f>
        <v>0</v>
      </c>
      <c r="D25" s="5">
        <f>IF(ISTEXT('National Grid RFP'!I33)=TRUE,0,ROUND('National Grid RFP'!I33,2))</f>
        <v>0</v>
      </c>
      <c r="E25" s="5">
        <f>IF(ISTEXT('National Grid RFP'!J33)=TRUE,0,ROUND('National Grid RFP'!J33,2))</f>
        <v>0</v>
      </c>
      <c r="F25" s="5">
        <f>IF(ISTEXT('National Grid RFP'!K33)=TRUE,0,ROUND('National Grid RFP'!K33,2))</f>
        <v>0</v>
      </c>
      <c r="G25" s="5">
        <f>IF(ISTEXT('National Grid RFP'!L33)=TRUE,0,ROUND('National Grid RFP'!L33,2))</f>
        <v>0</v>
      </c>
    </row>
    <row r="26" spans="1:7" ht="12.75" hidden="1">
      <c r="A26" s="1" t="s">
        <v>76</v>
      </c>
      <c r="B26" s="5">
        <f>IF(ISTEXT('National Grid RFP'!G34)=TRUE,0,ROUND('National Grid RFP'!G34,2))</f>
        <v>0</v>
      </c>
      <c r="C26" s="5">
        <f>IF(ISTEXT('National Grid RFP'!H34)=TRUE,0,ROUND('National Grid RFP'!H34,2))</f>
        <v>0</v>
      </c>
      <c r="D26" s="5">
        <f>IF(ISTEXT('National Grid RFP'!I34)=TRUE,0,ROUND('National Grid RFP'!I34,2))</f>
        <v>0</v>
      </c>
      <c r="E26" s="5">
        <f>IF(ISTEXT('National Grid RFP'!J34)=TRUE,0,ROUND('National Grid RFP'!J34,2))</f>
        <v>0</v>
      </c>
      <c r="F26" s="5">
        <f>IF(ISTEXT('National Grid RFP'!K34)=TRUE,0,ROUND('National Grid RFP'!K34,2))</f>
        <v>0</v>
      </c>
      <c r="G26" s="5">
        <f>IF(ISTEXT('National Grid RFP'!L34)=TRUE,0,ROUND('National Grid RFP'!L34,2))</f>
        <v>0</v>
      </c>
    </row>
    <row r="27" spans="1:7" ht="12.75" hidden="1">
      <c r="A27" s="1" t="s">
        <v>77</v>
      </c>
      <c r="B27" s="5">
        <f>IF(ISTEXT('National Grid RFP'!G35)=TRUE,0,ROUND('National Grid RFP'!G35,2))</f>
        <v>0</v>
      </c>
      <c r="C27" s="5">
        <f>IF(ISTEXT('National Grid RFP'!H35)=TRUE,0,ROUND('National Grid RFP'!H35,2))</f>
        <v>0</v>
      </c>
      <c r="D27" s="5">
        <f>IF(ISTEXT('National Grid RFP'!I35)=TRUE,0,ROUND('National Grid RFP'!I35,2))</f>
        <v>0</v>
      </c>
      <c r="E27" s="5">
        <f>IF(ISTEXT('National Grid RFP'!J35)=TRUE,0,ROUND('National Grid RFP'!J35,2))</f>
        <v>0</v>
      </c>
      <c r="F27" s="5">
        <f>IF(ISTEXT('National Grid RFP'!K35)=TRUE,0,ROUND('National Grid RFP'!K35,2))</f>
        <v>0</v>
      </c>
      <c r="G27" s="5">
        <f>IF(ISTEXT('National Grid RFP'!L35)=TRUE,0,ROUND('National Grid RFP'!L35,2))</f>
        <v>0</v>
      </c>
    </row>
    <row r="28" spans="1:7" ht="12.75" hidden="1">
      <c r="A28" s="1" t="s">
        <v>78</v>
      </c>
      <c r="B28" s="5">
        <f>IF(ISTEXT('National Grid RFP'!G36)=TRUE,0,ROUND('National Grid RFP'!G36,2))</f>
        <v>0</v>
      </c>
      <c r="C28" s="5">
        <f>IF(ISTEXT('National Grid RFP'!H36)=TRUE,0,ROUND('National Grid RFP'!H36,2))</f>
        <v>0</v>
      </c>
      <c r="D28" s="5">
        <f>IF(ISTEXT('National Grid RFP'!I36)=TRUE,0,ROUND('National Grid RFP'!I36,2))</f>
        <v>0</v>
      </c>
      <c r="E28" s="5">
        <f>IF(ISTEXT('National Grid RFP'!J36)=TRUE,0,ROUND('National Grid RFP'!J36,2))</f>
        <v>0</v>
      </c>
      <c r="F28" s="5">
        <f>IF(ISTEXT('National Grid RFP'!K36)=TRUE,0,ROUND('National Grid RFP'!K36,2))</f>
        <v>0</v>
      </c>
      <c r="G28" s="5">
        <f>IF(ISTEXT('National Grid RFP'!L36)=TRUE,0,ROUND('National Grid RFP'!L36,2))</f>
        <v>0</v>
      </c>
    </row>
    <row r="29" spans="1:7" ht="12.75" hidden="1">
      <c r="A29" s="1" t="s">
        <v>79</v>
      </c>
      <c r="B29" s="5">
        <f>IF(ISTEXT('National Grid RFP'!G37)=TRUE,0,ROUND('National Grid RFP'!G37,2))</f>
        <v>0</v>
      </c>
      <c r="C29" s="5">
        <f>IF(ISTEXT('National Grid RFP'!H37)=TRUE,0,ROUND('National Grid RFP'!H37,2))</f>
        <v>0</v>
      </c>
      <c r="D29" s="5">
        <f>IF(ISTEXT('National Grid RFP'!I37)=TRUE,0,ROUND('National Grid RFP'!I37,2))</f>
        <v>0</v>
      </c>
      <c r="E29" s="5">
        <f>IF(ISTEXT('National Grid RFP'!J37)=TRUE,0,ROUND('National Grid RFP'!J37,2))</f>
        <v>0</v>
      </c>
      <c r="F29" s="5">
        <f>IF(ISTEXT('National Grid RFP'!K37)=TRUE,0,ROUND('National Grid RFP'!K37,2))</f>
        <v>0</v>
      </c>
      <c r="G29" s="5">
        <f>IF(ISTEXT('National Grid RFP'!L37)=TRUE,0,ROUND('National Grid RFP'!L37,2))</f>
        <v>0</v>
      </c>
    </row>
    <row r="30" spans="1:7" ht="12.75" hidden="1">
      <c r="A30" s="1" t="s">
        <v>80</v>
      </c>
      <c r="B30" s="5">
        <f>IF(ISTEXT('National Grid RFP'!G38)=TRUE,0,ROUND('National Grid RFP'!G38,2))</f>
        <v>0</v>
      </c>
      <c r="C30" s="5">
        <f>IF(ISTEXT('National Grid RFP'!H38)=TRUE,0,ROUND('National Grid RFP'!H38,2))</f>
        <v>0</v>
      </c>
      <c r="D30" s="5">
        <f>IF(ISTEXT('National Grid RFP'!I38)=TRUE,0,ROUND('National Grid RFP'!I38,2))</f>
        <v>0</v>
      </c>
      <c r="E30" s="5">
        <f>IF(ISTEXT('National Grid RFP'!J38)=TRUE,0,ROUND('National Grid RFP'!J38,2))</f>
        <v>0</v>
      </c>
      <c r="F30" s="5">
        <f>IF(ISTEXT('National Grid RFP'!K38)=TRUE,0,ROUND('National Grid RFP'!K38,2))</f>
        <v>0</v>
      </c>
      <c r="G30" s="5">
        <f>IF(ISTEXT('National Grid RFP'!L38)=TRUE,0,ROUND('National Grid RFP'!L38,2))</f>
        <v>0</v>
      </c>
    </row>
    <row r="31" spans="1:7" ht="12.75" hidden="1">
      <c r="A31" s="1" t="s">
        <v>81</v>
      </c>
      <c r="B31" s="5">
        <f>IF(ISTEXT('National Grid RFP'!G39)=TRUE,0,ROUND('National Grid RFP'!G39,2))</f>
        <v>0</v>
      </c>
      <c r="C31" s="5">
        <f>IF(ISTEXT('National Grid RFP'!H39)=TRUE,0,ROUND('National Grid RFP'!H39,2))</f>
        <v>0</v>
      </c>
      <c r="D31" s="5">
        <f>IF(ISTEXT('National Grid RFP'!I39)=TRUE,0,ROUND('National Grid RFP'!I39,2))</f>
        <v>0</v>
      </c>
      <c r="E31" s="5">
        <f>IF(ISTEXT('National Grid RFP'!J39)=TRUE,0,ROUND('National Grid RFP'!J39,2))</f>
        <v>0</v>
      </c>
      <c r="F31" s="5">
        <f>IF(ISTEXT('National Grid RFP'!K39)=TRUE,0,ROUND('National Grid RFP'!K39,2))</f>
        <v>0</v>
      </c>
      <c r="G31" s="5">
        <f>IF(ISTEXT('National Grid RFP'!L39)=TRUE,0,ROUND('National Grid RFP'!L39,2))</f>
        <v>0</v>
      </c>
    </row>
    <row r="32" spans="1:7" ht="12.75" hidden="1">
      <c r="A32" s="1" t="s">
        <v>82</v>
      </c>
      <c r="B32" s="5">
        <f>IF(ISTEXT('National Grid RFP'!G40)=TRUE,0,ROUND('National Grid RFP'!G40,2))</f>
        <v>0</v>
      </c>
      <c r="C32" s="5">
        <f>IF(ISTEXT('National Grid RFP'!H40)=TRUE,0,ROUND('National Grid RFP'!H40,2))</f>
        <v>0</v>
      </c>
      <c r="D32" s="5">
        <f>IF(ISTEXT('National Grid RFP'!I40)=TRUE,0,ROUND('National Grid RFP'!I40,2))</f>
        <v>0</v>
      </c>
      <c r="E32" s="5">
        <f>IF(ISTEXT('National Grid RFP'!J40)=TRUE,0,ROUND('National Grid RFP'!J40,2))</f>
        <v>0</v>
      </c>
      <c r="F32" s="5">
        <f>IF(ISTEXT('National Grid RFP'!K40)=TRUE,0,ROUND('National Grid RFP'!K40,2))</f>
        <v>0</v>
      </c>
      <c r="G32" s="5">
        <f>IF(ISTEXT('National Grid RFP'!L40)=TRUE,0,ROUND('National Grid RFP'!L40,2))</f>
        <v>0</v>
      </c>
    </row>
    <row r="33" spans="1:7" ht="12.75" hidden="1">
      <c r="A33" s="1" t="s">
        <v>83</v>
      </c>
      <c r="B33" s="5">
        <f>IF(ISTEXT('National Grid RFP'!G41)=TRUE,0,ROUND('National Grid RFP'!G41,2))</f>
        <v>0</v>
      </c>
      <c r="C33" s="5">
        <f>IF(ISTEXT('National Grid RFP'!H41)=TRUE,0,ROUND('National Grid RFP'!H41,2))</f>
        <v>0</v>
      </c>
      <c r="D33" s="5">
        <f>IF(ISTEXT('National Grid RFP'!I41)=TRUE,0,ROUND('National Grid RFP'!I41,2))</f>
        <v>0</v>
      </c>
      <c r="E33" s="5">
        <f>IF(ISTEXT('National Grid RFP'!J41)=TRUE,0,ROUND('National Grid RFP'!J41,2))</f>
        <v>0</v>
      </c>
      <c r="F33" s="5">
        <f>IF(ISTEXT('National Grid RFP'!K41)=TRUE,0,ROUND('National Grid RFP'!K41,2))</f>
        <v>0</v>
      </c>
      <c r="G33" s="5">
        <f>IF(ISTEXT('National Grid RFP'!L41)=TRUE,0,ROUND('National Grid RFP'!L41,2))</f>
        <v>0</v>
      </c>
    </row>
    <row r="34" spans="1:7" ht="12.75" hidden="1">
      <c r="A34" s="1" t="s">
        <v>84</v>
      </c>
      <c r="B34" s="5">
        <f>IF(ISTEXT('National Grid RFP'!G42)=TRUE,0,ROUND('National Grid RFP'!G42,2))</f>
        <v>0</v>
      </c>
      <c r="C34" s="5">
        <f>IF(ISTEXT('National Grid RFP'!H42)=TRUE,0,ROUND('National Grid RFP'!H42,2))</f>
        <v>0</v>
      </c>
      <c r="D34" s="5">
        <f>IF(ISTEXT('National Grid RFP'!I42)=TRUE,0,ROUND('National Grid RFP'!I42,2))</f>
        <v>0</v>
      </c>
      <c r="E34" s="5">
        <f>IF(ISTEXT('National Grid RFP'!J42)=TRUE,0,ROUND('National Grid RFP'!J42,2))</f>
        <v>0</v>
      </c>
      <c r="F34" s="5">
        <f>IF(ISTEXT('National Grid RFP'!K42)=TRUE,0,ROUND('National Grid RFP'!K42,2))</f>
        <v>0</v>
      </c>
      <c r="G34" s="5">
        <f>IF(ISTEXT('National Grid RFP'!L42)=TRUE,0,ROUND('National Grid RFP'!L42,2))</f>
        <v>0</v>
      </c>
    </row>
    <row r="35" spans="1:7" ht="12.75" hidden="1">
      <c r="A35" s="1" t="s">
        <v>85</v>
      </c>
      <c r="B35" s="5">
        <f>IF(ISTEXT('National Grid RFP'!G43)=TRUE,0,ROUND('National Grid RFP'!G43,2))</f>
        <v>0</v>
      </c>
      <c r="C35" s="5">
        <f>IF(ISTEXT('National Grid RFP'!H43)=TRUE,0,ROUND('National Grid RFP'!H43,2))</f>
        <v>0</v>
      </c>
      <c r="D35" s="5">
        <f>IF(ISTEXT('National Grid RFP'!I43)=TRUE,0,ROUND('National Grid RFP'!I43,2))</f>
        <v>0</v>
      </c>
      <c r="E35" s="5">
        <f>IF(ISTEXT('National Grid RFP'!J43)=TRUE,0,ROUND('National Grid RFP'!J43,2))</f>
        <v>0</v>
      </c>
      <c r="F35" s="5">
        <f>IF(ISTEXT('National Grid RFP'!K43)=TRUE,0,ROUND('National Grid RFP'!K43,2))</f>
        <v>0</v>
      </c>
      <c r="G35" s="5">
        <f>IF(ISTEXT('National Grid RFP'!L43)=TRUE,0,ROUND('National Grid RFP'!L43,2))</f>
        <v>0</v>
      </c>
    </row>
    <row r="36" spans="1:7" ht="12.75" hidden="1">
      <c r="A36" s="1" t="s">
        <v>86</v>
      </c>
      <c r="B36" s="5">
        <f>IF(ISTEXT('National Grid RFP'!G44)=TRUE,0,ROUND('National Grid RFP'!G44,2))</f>
        <v>0</v>
      </c>
      <c r="C36" s="5">
        <f>IF(ISTEXT('National Grid RFP'!H44)=TRUE,0,ROUND('National Grid RFP'!H44,2))</f>
        <v>0</v>
      </c>
      <c r="D36" s="5">
        <f>IF(ISTEXT('National Grid RFP'!I44)=TRUE,0,ROUND('National Grid RFP'!I44,2))</f>
        <v>0</v>
      </c>
      <c r="E36" s="5">
        <f>IF(ISTEXT('National Grid RFP'!J44)=TRUE,0,ROUND('National Grid RFP'!J44,2))</f>
        <v>0</v>
      </c>
      <c r="F36" s="5">
        <f>IF(ISTEXT('National Grid RFP'!K44)=TRUE,0,ROUND('National Grid RFP'!K44,2))</f>
        <v>0</v>
      </c>
      <c r="G36" s="5">
        <f>IF(ISTEXT('National Grid RFP'!L44)=TRUE,0,ROUND('National Grid RFP'!L44,2))</f>
        <v>0</v>
      </c>
    </row>
    <row r="37" spans="1:8" ht="12.75" hidden="1">
      <c r="A37" s="1" t="s">
        <v>102</v>
      </c>
      <c r="B37" s="6">
        <f>IF(ISTEXT('National Grid RFP'!G45)=TRUE,0,ROUND('National Grid RFP'!G45,2))</f>
        <v>0</v>
      </c>
      <c r="C37" s="7"/>
      <c r="D37" s="7"/>
      <c r="E37" s="7"/>
      <c r="F37" s="7"/>
      <c r="G37" s="7"/>
      <c r="H37" s="7"/>
    </row>
    <row r="38" spans="1:8" ht="12.75" hidden="1">
      <c r="A38" s="1" t="s">
        <v>103</v>
      </c>
      <c r="B38" s="6">
        <f>IF(ISTEXT('National Grid RFP'!G46)=TRUE,0,ROUND('National Grid RFP'!G46,2))</f>
        <v>0</v>
      </c>
      <c r="C38" s="7"/>
      <c r="D38" s="7"/>
      <c r="E38" s="7"/>
      <c r="F38" s="7"/>
      <c r="G38" s="7"/>
      <c r="H38" s="7"/>
    </row>
    <row r="40" ht="12.75">
      <c r="C40" s="54"/>
    </row>
  </sheetData>
  <sheetProtection password="E2B7" sheet="1" selectLockedCells="1" selectUnlockedCells="1"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140625" style="0" customWidth="1"/>
  </cols>
  <sheetData>
    <row r="1" spans="1:7" ht="12.75">
      <c r="A1" s="64" t="s">
        <v>27</v>
      </c>
      <c r="B1" s="5">
        <f>_xlfn.IFERROR(ROUND(VLOOKUP($A1,'National Grid RFP'!$A$8:$L$44,COLUMN(G1),FALSE),2),0)</f>
        <v>0</v>
      </c>
      <c r="C1" s="5">
        <f>_xlfn.IFERROR(ROUND(VLOOKUP($A1,'National Grid RFP'!$A$8:$L$44,COLUMN(H1),FALSE),2),0)</f>
        <v>0</v>
      </c>
      <c r="D1" s="5">
        <f>_xlfn.IFERROR(ROUND(VLOOKUP($A1,'National Grid RFP'!$A$8:$L$44,COLUMN(I1),FALSE),2),0)</f>
        <v>0</v>
      </c>
      <c r="E1" s="5">
        <f>_xlfn.IFERROR(ROUND(VLOOKUP($A1,'National Grid RFP'!$A$8:$L$44,COLUMN(J1),FALSE),2),0)</f>
        <v>0</v>
      </c>
      <c r="F1" s="5">
        <f>_xlfn.IFERROR(ROUND(VLOOKUP($A1,'National Grid RFP'!$A$8:$L$44,COLUMN(K1),FALSE),2),0)</f>
        <v>0</v>
      </c>
      <c r="G1" s="5">
        <f>_xlfn.IFERROR(ROUND(VLOOKUP($A1,'National Grid RFP'!$A$8:$L$44,COLUMN(L1),FALSE),2),0)</f>
        <v>0</v>
      </c>
    </row>
    <row r="2" spans="1:7" ht="12.75">
      <c r="A2" s="64" t="s">
        <v>28</v>
      </c>
      <c r="B2" s="5">
        <f>_xlfn.IFERROR(ROUND(VLOOKUP($A2,'National Grid RFP'!$A$8:$L$44,COLUMN(G2),FALSE),2),0)</f>
        <v>0</v>
      </c>
      <c r="C2" s="5">
        <f>_xlfn.IFERROR(ROUND(VLOOKUP($A2,'National Grid RFP'!$A$8:$L$44,COLUMN(H2),FALSE),2),0)</f>
        <v>0</v>
      </c>
      <c r="D2" s="5">
        <f>_xlfn.IFERROR(ROUND(VLOOKUP($A2,'National Grid RFP'!$A$8:$L$44,COLUMN(I2),FALSE),2),0)</f>
        <v>0</v>
      </c>
      <c r="E2" s="5">
        <f>_xlfn.IFERROR(ROUND(VLOOKUP($A2,'National Grid RFP'!$A$8:$L$44,COLUMN(J2),FALSE),2),0)</f>
        <v>0</v>
      </c>
      <c r="F2" s="5">
        <f>_xlfn.IFERROR(ROUND(VLOOKUP($A2,'National Grid RFP'!$A$8:$L$44,COLUMN(K2),FALSE),2),0)</f>
        <v>0</v>
      </c>
      <c r="G2" s="5">
        <f>_xlfn.IFERROR(ROUND(VLOOKUP($A2,'National Grid RFP'!$A$8:$L$44,COLUMN(L2),FALSE),2),0)</f>
        <v>0</v>
      </c>
    </row>
    <row r="3" spans="1:7" ht="12.75">
      <c r="A3" s="64" t="s">
        <v>29</v>
      </c>
      <c r="B3" s="5">
        <f>_xlfn.IFERROR(ROUND(VLOOKUP($A3,'National Grid RFP'!$A$8:$L$44,COLUMN(G3),FALSE),2),0)</f>
        <v>0</v>
      </c>
      <c r="C3" s="5">
        <f>_xlfn.IFERROR(ROUND(VLOOKUP($A3,'National Grid RFP'!$A$8:$L$44,COLUMN(H3),FALSE),2),0)</f>
        <v>0</v>
      </c>
      <c r="D3" s="5">
        <f>_xlfn.IFERROR(ROUND(VLOOKUP($A3,'National Grid RFP'!$A$8:$L$44,COLUMN(I3),FALSE),2),0)</f>
        <v>0</v>
      </c>
      <c r="E3" s="5">
        <f>_xlfn.IFERROR(ROUND(VLOOKUP($A3,'National Grid RFP'!$A$8:$L$44,COLUMN(J3),FALSE),2),0)</f>
        <v>0</v>
      </c>
      <c r="F3" s="5">
        <f>_xlfn.IFERROR(ROUND(VLOOKUP($A3,'National Grid RFP'!$A$8:$L$44,COLUMN(K3),FALSE),2),0)</f>
        <v>0</v>
      </c>
      <c r="G3" s="5">
        <f>_xlfn.IFERROR(ROUND(VLOOKUP($A3,'National Grid RFP'!$A$8:$L$44,COLUMN(L3),FALSE),2),0)</f>
        <v>0</v>
      </c>
    </row>
    <row r="4" spans="1:7" ht="12.75">
      <c r="A4" s="64" t="s">
        <v>30</v>
      </c>
      <c r="B4" s="5">
        <f>_xlfn.IFERROR(ROUND(VLOOKUP($A4,'National Grid RFP'!$A$8:$L$44,COLUMN(G4),FALSE),2),0)</f>
        <v>0</v>
      </c>
      <c r="C4" s="5">
        <f>_xlfn.IFERROR(ROUND(VLOOKUP($A4,'National Grid RFP'!$A$8:$L$44,COLUMN(H4),FALSE),2),0)</f>
        <v>0</v>
      </c>
      <c r="D4" s="5">
        <f>_xlfn.IFERROR(ROUND(VLOOKUP($A4,'National Grid RFP'!$A$8:$L$44,COLUMN(I4),FALSE),2),0)</f>
        <v>0</v>
      </c>
      <c r="E4" s="5">
        <f>_xlfn.IFERROR(ROUND(VLOOKUP($A4,'National Grid RFP'!$A$8:$L$44,COLUMN(J4),FALSE),2),0)</f>
        <v>0</v>
      </c>
      <c r="F4" s="5">
        <f>_xlfn.IFERROR(ROUND(VLOOKUP($A4,'National Grid RFP'!$A$8:$L$44,COLUMN(K4),FALSE),2),0)</f>
        <v>0</v>
      </c>
      <c r="G4" s="5">
        <f>_xlfn.IFERROR(ROUND(VLOOKUP($A4,'National Grid RFP'!$A$8:$L$44,COLUMN(L4),FALSE),2),0)</f>
        <v>0</v>
      </c>
    </row>
    <row r="5" spans="1:7" ht="12.75">
      <c r="A5" s="64" t="s">
        <v>31</v>
      </c>
      <c r="B5" s="5">
        <f>_xlfn.IFERROR(ROUND(VLOOKUP($A5,'National Grid RFP'!$A$8:$L$44,COLUMN(G5),FALSE),2),0)</f>
        <v>0</v>
      </c>
      <c r="C5" s="5">
        <f>_xlfn.IFERROR(ROUND(VLOOKUP($A5,'National Grid RFP'!$A$8:$L$44,COLUMN(H5),FALSE),2),0)</f>
        <v>0</v>
      </c>
      <c r="D5" s="5">
        <f>_xlfn.IFERROR(ROUND(VLOOKUP($A5,'National Grid RFP'!$A$8:$L$44,COLUMN(I5),FALSE),2),0)</f>
        <v>0</v>
      </c>
      <c r="E5" s="5">
        <f>_xlfn.IFERROR(ROUND(VLOOKUP($A5,'National Grid RFP'!$A$8:$L$44,COLUMN(J5),FALSE),2),0)</f>
        <v>0</v>
      </c>
      <c r="F5" s="5">
        <f>_xlfn.IFERROR(ROUND(VLOOKUP($A5,'National Grid RFP'!$A$8:$L$44,COLUMN(K5),FALSE),2),0)</f>
        <v>0</v>
      </c>
      <c r="G5" s="5">
        <f>_xlfn.IFERROR(ROUND(VLOOKUP($A5,'National Grid RFP'!$A$8:$L$44,COLUMN(L5),FALSE),2),0)</f>
        <v>0</v>
      </c>
    </row>
    <row r="6" spans="1:7" ht="12.75">
      <c r="A6" s="64" t="s">
        <v>32</v>
      </c>
      <c r="B6" s="5">
        <f>_xlfn.IFERROR(ROUND(VLOOKUP($A6,'National Grid RFP'!$A$8:$L$44,COLUMN(G6),FALSE),2),0)</f>
        <v>0</v>
      </c>
      <c r="C6" s="5">
        <f>_xlfn.IFERROR(ROUND(VLOOKUP($A6,'National Grid RFP'!$A$8:$L$44,COLUMN(H6),FALSE),2),0)</f>
        <v>0</v>
      </c>
      <c r="D6" s="5">
        <f>_xlfn.IFERROR(ROUND(VLOOKUP($A6,'National Grid RFP'!$A$8:$L$44,COLUMN(I6),FALSE),2),0)</f>
        <v>0</v>
      </c>
      <c r="E6" s="5">
        <f>_xlfn.IFERROR(ROUND(VLOOKUP($A6,'National Grid RFP'!$A$8:$L$44,COLUMN(J6),FALSE),2),0)</f>
        <v>0</v>
      </c>
      <c r="F6" s="5">
        <f>_xlfn.IFERROR(ROUND(VLOOKUP($A6,'National Grid RFP'!$A$8:$L$44,COLUMN(K6),FALSE),2),0)</f>
        <v>0</v>
      </c>
      <c r="G6" s="5">
        <f>_xlfn.IFERROR(ROUND(VLOOKUP($A6,'National Grid RFP'!$A$8:$L$44,COLUMN(L6),FALSE),2),0)</f>
        <v>0</v>
      </c>
    </row>
    <row r="7" spans="1:7" ht="12.75">
      <c r="A7" s="64" t="s">
        <v>88</v>
      </c>
      <c r="B7" s="5">
        <f>_xlfn.IFERROR(ROUND(VLOOKUP($A7,'National Grid RFP'!$A$8:$L$44,COLUMN(G7),FALSE),2),0)</f>
        <v>0</v>
      </c>
      <c r="C7" s="5">
        <f>_xlfn.IFERROR(ROUND(VLOOKUP($A7,'National Grid RFP'!$A$8:$L$44,COLUMN(H7),FALSE),2),0)</f>
        <v>0</v>
      </c>
      <c r="D7" s="5">
        <f>_xlfn.IFERROR(ROUND(VLOOKUP($A7,'National Grid RFP'!$A$8:$L$44,COLUMN(I7),FALSE),2),0)</f>
        <v>0</v>
      </c>
      <c r="E7" s="5">
        <f>_xlfn.IFERROR(ROUND(VLOOKUP($A7,'National Grid RFP'!$A$8:$L$44,COLUMN(J7),FALSE),2),0)</f>
        <v>0</v>
      </c>
      <c r="F7" s="5">
        <f>_xlfn.IFERROR(ROUND(VLOOKUP($A7,'National Grid RFP'!$A$8:$L$44,COLUMN(K7),FALSE),2),0)</f>
        <v>0</v>
      </c>
      <c r="G7" s="5">
        <f>_xlfn.IFERROR(ROUND(VLOOKUP($A7,'National Grid RFP'!$A$8:$L$44,COLUMN(L7),FALSE),2),0)</f>
        <v>0</v>
      </c>
    </row>
    <row r="8" spans="1:7" ht="12.75">
      <c r="A8" s="64" t="s">
        <v>89</v>
      </c>
      <c r="B8" s="5">
        <f>_xlfn.IFERROR(ROUND(VLOOKUP($A8,'National Grid RFP'!$A$8:$L$44,COLUMN(G8),FALSE),2),0)</f>
        <v>0</v>
      </c>
      <c r="C8" s="5">
        <f>_xlfn.IFERROR(ROUND(VLOOKUP($A8,'National Grid RFP'!$A$8:$L$44,COLUMN(H8),FALSE),2),0)</f>
        <v>0</v>
      </c>
      <c r="D8" s="5">
        <f>_xlfn.IFERROR(ROUND(VLOOKUP($A8,'National Grid RFP'!$A$8:$L$44,COLUMN(I8),FALSE),2),0)</f>
        <v>0</v>
      </c>
      <c r="E8" s="5">
        <f>_xlfn.IFERROR(ROUND(VLOOKUP($A8,'National Grid RFP'!$A$8:$L$44,COLUMN(J8),FALSE),2),0)</f>
        <v>0</v>
      </c>
      <c r="F8" s="5">
        <f>_xlfn.IFERROR(ROUND(VLOOKUP($A8,'National Grid RFP'!$A$8:$L$44,COLUMN(K8),FALSE),2),0)</f>
        <v>0</v>
      </c>
      <c r="G8" s="5">
        <f>_xlfn.IFERROR(ROUND(VLOOKUP($A8,'National Grid RFP'!$A$8:$L$44,COLUMN(L8),FALSE),2),0)</f>
        <v>0</v>
      </c>
    </row>
    <row r="9" spans="1:7" ht="12.75">
      <c r="A9" s="64" t="s">
        <v>90</v>
      </c>
      <c r="B9" s="5">
        <f>_xlfn.IFERROR(ROUND(VLOOKUP($A9,'National Grid RFP'!$A$8:$L$44,COLUMN(G9),FALSE),2),0)</f>
        <v>0</v>
      </c>
      <c r="C9" s="5">
        <f>_xlfn.IFERROR(ROUND(VLOOKUP($A9,'National Grid RFP'!$A$8:$L$44,COLUMN(H9),FALSE),2),0)</f>
        <v>0</v>
      </c>
      <c r="D9" s="5">
        <f>_xlfn.IFERROR(ROUND(VLOOKUP($A9,'National Grid RFP'!$A$8:$L$44,COLUMN(I9),FALSE),2),0)</f>
        <v>0</v>
      </c>
      <c r="E9" s="5">
        <f>_xlfn.IFERROR(ROUND(VLOOKUP($A9,'National Grid RFP'!$A$8:$L$44,COLUMN(J9),FALSE),2),0)</f>
        <v>0</v>
      </c>
      <c r="F9" s="5">
        <f>_xlfn.IFERROR(ROUND(VLOOKUP($A9,'National Grid RFP'!$A$8:$L$44,COLUMN(K9),FALSE),2),0)</f>
        <v>0</v>
      </c>
      <c r="G9" s="5">
        <f>_xlfn.IFERROR(ROUND(VLOOKUP($A9,'National Grid RFP'!$A$8:$L$44,COLUMN(L9),FALSE),2),0)</f>
        <v>0</v>
      </c>
    </row>
    <row r="10" spans="1:7" ht="12.75">
      <c r="A10" s="64" t="s">
        <v>39</v>
      </c>
      <c r="B10" s="5">
        <f>_xlfn.IFERROR(ROUND(VLOOKUP($A10,'National Grid RFP'!$A$8:$L$44,COLUMN(G10),FALSE),2),0)</f>
        <v>0</v>
      </c>
      <c r="C10" s="5">
        <f>_xlfn.IFERROR(ROUND(VLOOKUP($A10,'National Grid RFP'!$A$8:$L$44,COLUMN(H10),FALSE),2),0)</f>
        <v>0</v>
      </c>
      <c r="D10" s="5">
        <f>_xlfn.IFERROR(ROUND(VLOOKUP($A10,'National Grid RFP'!$A$8:$L$44,COLUMN(I10),FALSE),2),0)</f>
        <v>0</v>
      </c>
      <c r="E10" s="5">
        <f>_xlfn.IFERROR(ROUND(VLOOKUP($A10,'National Grid RFP'!$A$8:$L$44,COLUMN(J10),FALSE),2),0)</f>
        <v>0</v>
      </c>
      <c r="F10" s="5">
        <f>_xlfn.IFERROR(ROUND(VLOOKUP($A10,'National Grid RFP'!$A$8:$L$44,COLUMN(K10),FALSE),2),0)</f>
        <v>0</v>
      </c>
      <c r="G10" s="5">
        <f>_xlfn.IFERROR(ROUND(VLOOKUP($A10,'National Grid RFP'!$A$8:$L$44,COLUMN(L10),FALSE),2),0)</f>
        <v>0</v>
      </c>
    </row>
    <row r="11" spans="1:7" ht="12.75">
      <c r="A11" s="64" t="s">
        <v>40</v>
      </c>
      <c r="B11" s="5">
        <f>_xlfn.IFERROR(ROUND(VLOOKUP($A11,'National Grid RFP'!$A$8:$L$44,COLUMN(G11),FALSE),2),0)</f>
        <v>0</v>
      </c>
      <c r="C11" s="5">
        <f>_xlfn.IFERROR(ROUND(VLOOKUP($A11,'National Grid RFP'!$A$8:$L$44,COLUMN(H11),FALSE),2),0)</f>
        <v>0</v>
      </c>
      <c r="D11" s="5">
        <f>_xlfn.IFERROR(ROUND(VLOOKUP($A11,'National Grid RFP'!$A$8:$L$44,COLUMN(I11),FALSE),2),0)</f>
        <v>0</v>
      </c>
      <c r="E11" s="5">
        <f>_xlfn.IFERROR(ROUND(VLOOKUP($A11,'National Grid RFP'!$A$8:$L$44,COLUMN(J11),FALSE),2),0)</f>
        <v>0</v>
      </c>
      <c r="F11" s="5">
        <f>_xlfn.IFERROR(ROUND(VLOOKUP($A11,'National Grid RFP'!$A$8:$L$44,COLUMN(K11),FALSE),2),0)</f>
        <v>0</v>
      </c>
      <c r="G11" s="5">
        <f>_xlfn.IFERROR(ROUND(VLOOKUP($A11,'National Grid RFP'!$A$8:$L$44,COLUMN(L11),FALSE),2),0)</f>
        <v>0</v>
      </c>
    </row>
    <row r="12" spans="1:7" ht="12.75">
      <c r="A12" s="64" t="s">
        <v>41</v>
      </c>
      <c r="B12" s="5">
        <f>_xlfn.IFERROR(ROUND(VLOOKUP($A12,'National Grid RFP'!$A$8:$L$44,COLUMN(G12),FALSE),2),0)</f>
        <v>0</v>
      </c>
      <c r="C12" s="5">
        <f>_xlfn.IFERROR(ROUND(VLOOKUP($A12,'National Grid RFP'!$A$8:$L$44,COLUMN(H12),FALSE),2),0)</f>
        <v>0</v>
      </c>
      <c r="D12" s="5">
        <f>_xlfn.IFERROR(ROUND(VLOOKUP($A12,'National Grid RFP'!$A$8:$L$44,COLUMN(I12),FALSE),2),0)</f>
        <v>0</v>
      </c>
      <c r="E12" s="5">
        <f>_xlfn.IFERROR(ROUND(VLOOKUP($A12,'National Grid RFP'!$A$8:$L$44,COLUMN(J12),FALSE),2),0)</f>
        <v>0</v>
      </c>
      <c r="F12" s="5">
        <f>_xlfn.IFERROR(ROUND(VLOOKUP($A12,'National Grid RFP'!$A$8:$L$44,COLUMN(K12),FALSE),2),0)</f>
        <v>0</v>
      </c>
      <c r="G12" s="5">
        <f>_xlfn.IFERROR(ROUND(VLOOKUP($A12,'National Grid RFP'!$A$8:$L$44,COLUMN(L12),FALSE),2),0)</f>
        <v>0</v>
      </c>
    </row>
    <row r="13" spans="1:7" ht="12.75">
      <c r="A13" s="64" t="s">
        <v>42</v>
      </c>
      <c r="B13" s="5">
        <f>_xlfn.IFERROR(ROUND(VLOOKUP($A13,'National Grid RFP'!$A$8:$L$44,COLUMN(G13),FALSE),2),0)</f>
        <v>0</v>
      </c>
      <c r="C13" s="5">
        <f>_xlfn.IFERROR(ROUND(VLOOKUP($A13,'National Grid RFP'!$A$8:$L$44,COLUMN(H13),FALSE),2),0)</f>
        <v>0</v>
      </c>
      <c r="D13" s="5">
        <f>_xlfn.IFERROR(ROUND(VLOOKUP($A13,'National Grid RFP'!$A$8:$L$44,COLUMN(I13),FALSE),2),0)</f>
        <v>0</v>
      </c>
      <c r="E13" s="5">
        <f>_xlfn.IFERROR(ROUND(VLOOKUP($A13,'National Grid RFP'!$A$8:$L$44,COLUMN(J13),FALSE),2),0)</f>
        <v>0</v>
      </c>
      <c r="F13" s="5">
        <f>_xlfn.IFERROR(ROUND(VLOOKUP($A13,'National Grid RFP'!$A$8:$L$44,COLUMN(K13),FALSE),2),0)</f>
        <v>0</v>
      </c>
      <c r="G13" s="5">
        <f>_xlfn.IFERROR(ROUND(VLOOKUP($A13,'National Grid RFP'!$A$8:$L$44,COLUMN(L13),FALSE),2),0)</f>
        <v>0</v>
      </c>
    </row>
    <row r="14" spans="1:7" ht="12.75">
      <c r="A14" s="64" t="s">
        <v>43</v>
      </c>
      <c r="B14" s="5">
        <f>_xlfn.IFERROR(ROUND(VLOOKUP($A14,'National Grid RFP'!$A$8:$L$44,COLUMN(G14),FALSE),2),0)</f>
        <v>0</v>
      </c>
      <c r="C14" s="5">
        <f>_xlfn.IFERROR(ROUND(VLOOKUP($A14,'National Grid RFP'!$A$8:$L$44,COLUMN(H14),FALSE),2),0)</f>
        <v>0</v>
      </c>
      <c r="D14" s="5">
        <f>_xlfn.IFERROR(ROUND(VLOOKUP($A14,'National Grid RFP'!$A$8:$L$44,COLUMN(I14),FALSE),2),0)</f>
        <v>0</v>
      </c>
      <c r="E14" s="5">
        <f>_xlfn.IFERROR(ROUND(VLOOKUP($A14,'National Grid RFP'!$A$8:$L$44,COLUMN(J14),FALSE),2),0)</f>
        <v>0</v>
      </c>
      <c r="F14" s="5">
        <f>_xlfn.IFERROR(ROUND(VLOOKUP($A14,'National Grid RFP'!$A$8:$L$44,COLUMN(K14),FALSE),2),0)</f>
        <v>0</v>
      </c>
      <c r="G14" s="5">
        <f>_xlfn.IFERROR(ROUND(VLOOKUP($A14,'National Grid RFP'!$A$8:$L$44,COLUMN(L14),FALSE),2),0)</f>
        <v>0</v>
      </c>
    </row>
    <row r="15" spans="1:7" ht="12.75">
      <c r="A15" s="64" t="s">
        <v>44</v>
      </c>
      <c r="B15" s="5">
        <f>_xlfn.IFERROR(ROUND(VLOOKUP($A15,'National Grid RFP'!$A$8:$L$44,COLUMN(G15),FALSE),2),0)</f>
        <v>0</v>
      </c>
      <c r="C15" s="5">
        <f>_xlfn.IFERROR(ROUND(VLOOKUP($A15,'National Grid RFP'!$A$8:$L$44,COLUMN(H15),FALSE),2),0)</f>
        <v>0</v>
      </c>
      <c r="D15" s="5">
        <f>_xlfn.IFERROR(ROUND(VLOOKUP($A15,'National Grid RFP'!$A$8:$L$44,COLUMN(I15),FALSE),2),0)</f>
        <v>0</v>
      </c>
      <c r="E15" s="5">
        <f>_xlfn.IFERROR(ROUND(VLOOKUP($A15,'National Grid RFP'!$A$8:$L$44,COLUMN(J15),FALSE),2),0)</f>
        <v>0</v>
      </c>
      <c r="F15" s="5">
        <f>_xlfn.IFERROR(ROUND(VLOOKUP($A15,'National Grid RFP'!$A$8:$L$44,COLUMN(K15),FALSE),2),0)</f>
        <v>0</v>
      </c>
      <c r="G15" s="5">
        <f>_xlfn.IFERROR(ROUND(VLOOKUP($A15,'National Grid RFP'!$A$8:$L$44,COLUMN(L15),FALSE),2),0)</f>
        <v>0</v>
      </c>
    </row>
    <row r="16" spans="1:7" ht="12.75">
      <c r="A16" s="64" t="s">
        <v>45</v>
      </c>
      <c r="B16" s="5">
        <f>_xlfn.IFERROR(ROUND(VLOOKUP($A16,'National Grid RFP'!$A$8:$L$44,COLUMN(G16),FALSE),2),0)</f>
        <v>0</v>
      </c>
      <c r="C16" s="5">
        <f>_xlfn.IFERROR(ROUND(VLOOKUP($A16,'National Grid RFP'!$A$8:$L$44,COLUMN(H16),FALSE),2),0)</f>
        <v>0</v>
      </c>
      <c r="D16" s="5">
        <f>_xlfn.IFERROR(ROUND(VLOOKUP($A16,'National Grid RFP'!$A$8:$L$44,COLUMN(I16),FALSE),2),0)</f>
        <v>0</v>
      </c>
      <c r="E16" s="5">
        <f>_xlfn.IFERROR(ROUND(VLOOKUP($A16,'National Grid RFP'!$A$8:$L$44,COLUMN(J16),FALSE),2),0)</f>
        <v>0</v>
      </c>
      <c r="F16" s="5">
        <f>_xlfn.IFERROR(ROUND(VLOOKUP($A16,'National Grid RFP'!$A$8:$L$44,COLUMN(K16),FALSE),2),0)</f>
        <v>0</v>
      </c>
      <c r="G16" s="5">
        <f>_xlfn.IFERROR(ROUND(VLOOKUP($A16,'National Grid RFP'!$A$8:$L$44,COLUMN(L16),FALSE),2),0)</f>
        <v>0</v>
      </c>
    </row>
    <row r="17" spans="1:7" ht="12.75">
      <c r="A17" s="64" t="s">
        <v>46</v>
      </c>
      <c r="B17" s="5">
        <f>_xlfn.IFERROR(ROUND(VLOOKUP($A17,'National Grid RFP'!$A$8:$L$44,COLUMN(G17),FALSE),2),0)</f>
        <v>0</v>
      </c>
      <c r="C17" s="5">
        <f>_xlfn.IFERROR(ROUND(VLOOKUP($A17,'National Grid RFP'!$A$8:$L$44,COLUMN(H17),FALSE),2),0)</f>
        <v>0</v>
      </c>
      <c r="D17" s="5">
        <f>_xlfn.IFERROR(ROUND(VLOOKUP($A17,'National Grid RFP'!$A$8:$L$44,COLUMN(I17),FALSE),2),0)</f>
        <v>0</v>
      </c>
      <c r="E17" s="5">
        <f>_xlfn.IFERROR(ROUND(VLOOKUP($A17,'National Grid RFP'!$A$8:$L$44,COLUMN(J17),FALSE),2),0)</f>
        <v>0</v>
      </c>
      <c r="F17" s="5">
        <f>_xlfn.IFERROR(ROUND(VLOOKUP($A17,'National Grid RFP'!$A$8:$L$44,COLUMN(K17),FALSE),2),0)</f>
        <v>0</v>
      </c>
      <c r="G17" s="5">
        <f>_xlfn.IFERROR(ROUND(VLOOKUP($A17,'National Grid RFP'!$A$8:$L$44,COLUMN(L17),FALSE),2),0)</f>
        <v>0</v>
      </c>
    </row>
    <row r="18" spans="1:7" ht="12.75">
      <c r="A18" s="64" t="s">
        <v>47</v>
      </c>
      <c r="B18" s="5">
        <f>_xlfn.IFERROR(ROUND(VLOOKUP($A18,'National Grid RFP'!$A$8:$L$44,COLUMN(G18),FALSE),2),0)</f>
        <v>0</v>
      </c>
      <c r="C18" s="5">
        <f>_xlfn.IFERROR(ROUND(VLOOKUP($A18,'National Grid RFP'!$A$8:$L$44,COLUMN(H18),FALSE),2),0)</f>
        <v>0</v>
      </c>
      <c r="D18" s="5">
        <f>_xlfn.IFERROR(ROUND(VLOOKUP($A18,'National Grid RFP'!$A$8:$L$44,COLUMN(I18),FALSE),2),0)</f>
        <v>0</v>
      </c>
      <c r="E18" s="5">
        <f>_xlfn.IFERROR(ROUND(VLOOKUP($A18,'National Grid RFP'!$A$8:$L$44,COLUMN(J18),FALSE),2),0)</f>
        <v>0</v>
      </c>
      <c r="F18" s="5">
        <f>_xlfn.IFERROR(ROUND(VLOOKUP($A18,'National Grid RFP'!$A$8:$L$44,COLUMN(K18),FALSE),2),0)</f>
        <v>0</v>
      </c>
      <c r="G18" s="5">
        <f>_xlfn.IFERROR(ROUND(VLOOKUP($A18,'National Grid RFP'!$A$8:$L$44,COLUMN(L18),FALSE),2),0)</f>
        <v>0</v>
      </c>
    </row>
    <row r="19" spans="1:7" ht="12.75">
      <c r="A19" s="64" t="s">
        <v>48</v>
      </c>
      <c r="B19" s="5">
        <f>_xlfn.IFERROR(ROUND(VLOOKUP($A19,'National Grid RFP'!$A$8:$L$44,COLUMN(G19),FALSE),2),0)</f>
        <v>0</v>
      </c>
      <c r="C19" s="5">
        <f>_xlfn.IFERROR(ROUND(VLOOKUP($A19,'National Grid RFP'!$A$8:$L$44,COLUMN(H19),FALSE),2),0)</f>
        <v>0</v>
      </c>
      <c r="D19" s="5">
        <f>_xlfn.IFERROR(ROUND(VLOOKUP($A19,'National Grid RFP'!$A$8:$L$44,COLUMN(I19),FALSE),2),0)</f>
        <v>0</v>
      </c>
      <c r="E19" s="5">
        <f>_xlfn.IFERROR(ROUND(VLOOKUP($A19,'National Grid RFP'!$A$8:$L$44,COLUMN(J19),FALSE),2),0)</f>
        <v>0</v>
      </c>
      <c r="F19" s="5">
        <f>_xlfn.IFERROR(ROUND(VLOOKUP($A19,'National Grid RFP'!$A$8:$L$44,COLUMN(K19),FALSE),2),0)</f>
        <v>0</v>
      </c>
      <c r="G19" s="5">
        <f>_xlfn.IFERROR(ROUND(VLOOKUP($A19,'National Grid RFP'!$A$8:$L$44,COLUMN(L19),FALSE),2),0)</f>
        <v>0</v>
      </c>
    </row>
    <row r="20" spans="1:7" ht="12.75">
      <c r="A20" s="64" t="s">
        <v>49</v>
      </c>
      <c r="B20" s="5">
        <f>_xlfn.IFERROR(ROUND(VLOOKUP($A20,'National Grid RFP'!$A$8:$L$44,COLUMN(G20),FALSE),2),0)</f>
        <v>0</v>
      </c>
      <c r="C20" s="5">
        <f>_xlfn.IFERROR(ROUND(VLOOKUP($A20,'National Grid RFP'!$A$8:$L$44,COLUMN(H20),FALSE),2),0)</f>
        <v>0</v>
      </c>
      <c r="D20" s="5">
        <f>_xlfn.IFERROR(ROUND(VLOOKUP($A20,'National Grid RFP'!$A$8:$L$44,COLUMN(I20),FALSE),2),0)</f>
        <v>0</v>
      </c>
      <c r="E20" s="5">
        <f>_xlfn.IFERROR(ROUND(VLOOKUP($A20,'National Grid RFP'!$A$8:$L$44,COLUMN(J20),FALSE),2),0)</f>
        <v>0</v>
      </c>
      <c r="F20" s="5">
        <f>_xlfn.IFERROR(ROUND(VLOOKUP($A20,'National Grid RFP'!$A$8:$L$44,COLUMN(K20),FALSE),2),0)</f>
        <v>0</v>
      </c>
      <c r="G20" s="5">
        <f>_xlfn.IFERROR(ROUND(VLOOKUP($A20,'National Grid RFP'!$A$8:$L$44,COLUMN(L20),FALSE),2),0)</f>
        <v>0</v>
      </c>
    </row>
    <row r="21" spans="1:7" ht="12.75">
      <c r="A21" s="64" t="s">
        <v>50</v>
      </c>
      <c r="B21" s="5">
        <f>_xlfn.IFERROR(ROUND(VLOOKUP($A21,'National Grid RFP'!$A$8:$L$44,COLUMN(G21),FALSE),2),0)</f>
        <v>0</v>
      </c>
      <c r="C21" s="5">
        <f>_xlfn.IFERROR(ROUND(VLOOKUP($A21,'National Grid RFP'!$A$8:$L$44,COLUMN(H21),FALSE),2),0)</f>
        <v>0</v>
      </c>
      <c r="D21" s="5">
        <f>_xlfn.IFERROR(ROUND(VLOOKUP($A21,'National Grid RFP'!$A$8:$L$44,COLUMN(I21),FALSE),2),0)</f>
        <v>0</v>
      </c>
      <c r="E21" s="5">
        <f>_xlfn.IFERROR(ROUND(VLOOKUP($A21,'National Grid RFP'!$A$8:$L$44,COLUMN(J21),FALSE),2),0)</f>
        <v>0</v>
      </c>
      <c r="F21" s="5">
        <f>_xlfn.IFERROR(ROUND(VLOOKUP($A21,'National Grid RFP'!$A$8:$L$44,COLUMN(K21),FALSE),2),0)</f>
        <v>0</v>
      </c>
      <c r="G21" s="5">
        <f>_xlfn.IFERROR(ROUND(VLOOKUP($A21,'National Grid RFP'!$A$8:$L$44,COLUMN(L21),FALSE),2),0)</f>
        <v>0</v>
      </c>
    </row>
    <row r="22" spans="1:7" ht="12.75">
      <c r="A22" s="64" t="s">
        <v>91</v>
      </c>
      <c r="B22" s="5">
        <f>_xlfn.IFERROR(ROUND(VLOOKUP($A22,'National Grid RFP'!$A$8:$L$44,COLUMN(G22),FALSE),2),0)</f>
        <v>0</v>
      </c>
      <c r="C22" s="5">
        <f>_xlfn.IFERROR(ROUND(VLOOKUP($A22,'National Grid RFP'!$A$8:$L$44,COLUMN(H22),FALSE),2),0)</f>
        <v>0</v>
      </c>
      <c r="D22" s="5">
        <f>_xlfn.IFERROR(ROUND(VLOOKUP($A22,'National Grid RFP'!$A$8:$L$44,COLUMN(I22),FALSE),2),0)</f>
        <v>0</v>
      </c>
      <c r="E22" s="5">
        <f>_xlfn.IFERROR(ROUND(VLOOKUP($A22,'National Grid RFP'!$A$8:$L$44,COLUMN(J22),FALSE),2),0)</f>
        <v>0</v>
      </c>
      <c r="F22" s="5">
        <f>_xlfn.IFERROR(ROUND(VLOOKUP($A22,'National Grid RFP'!$A$8:$L$44,COLUMN(K22),FALSE),2),0)</f>
        <v>0</v>
      </c>
      <c r="G22" s="5">
        <f>_xlfn.IFERROR(ROUND(VLOOKUP($A22,'National Grid RFP'!$A$8:$L$44,COLUMN(L22),FALSE),2),0)</f>
        <v>0</v>
      </c>
    </row>
    <row r="23" spans="1:7" ht="12.75">
      <c r="A23" s="64" t="s">
        <v>93</v>
      </c>
      <c r="B23" s="5">
        <f>_xlfn.IFERROR(ROUND(VLOOKUP($A23,'National Grid RFP'!$A$8:$L$44,COLUMN(G23),FALSE),2),0)</f>
        <v>0</v>
      </c>
      <c r="C23" s="5">
        <f>_xlfn.IFERROR(ROUND(VLOOKUP($A23,'National Grid RFP'!$A$8:$L$44,COLUMN(H23),FALSE),2),0)</f>
        <v>0</v>
      </c>
      <c r="D23" s="5">
        <f>_xlfn.IFERROR(ROUND(VLOOKUP($A23,'National Grid RFP'!$A$8:$L$44,COLUMN(I23),FALSE),2),0)</f>
        <v>0</v>
      </c>
      <c r="E23" s="5">
        <f>_xlfn.IFERROR(ROUND(VLOOKUP($A23,'National Grid RFP'!$A$8:$L$44,COLUMN(J23),FALSE),2),0)</f>
        <v>0</v>
      </c>
      <c r="F23" s="5">
        <f>_xlfn.IFERROR(ROUND(VLOOKUP($A23,'National Grid RFP'!$A$8:$L$44,COLUMN(K23),FALSE),2),0)</f>
        <v>0</v>
      </c>
      <c r="G23" s="5">
        <f>_xlfn.IFERROR(ROUND(VLOOKUP($A23,'National Grid RFP'!$A$8:$L$44,COLUMN(L23),FALSE),2),0)</f>
        <v>0</v>
      </c>
    </row>
    <row r="24" spans="1:7" ht="12.75">
      <c r="A24" s="64" t="s">
        <v>92</v>
      </c>
      <c r="B24" s="5">
        <f>_xlfn.IFERROR(ROUND(VLOOKUP($A24,'National Grid RFP'!$A$8:$L$44,COLUMN(G24),FALSE),2),0)</f>
        <v>0</v>
      </c>
      <c r="C24" s="5">
        <f>_xlfn.IFERROR(ROUND(VLOOKUP($A24,'National Grid RFP'!$A$8:$L$44,COLUMN(H24),FALSE),2),0)</f>
        <v>0</v>
      </c>
      <c r="D24" s="5">
        <f>_xlfn.IFERROR(ROUND(VLOOKUP($A24,'National Grid RFP'!$A$8:$L$44,COLUMN(I24),FALSE),2),0)</f>
        <v>0</v>
      </c>
      <c r="E24" s="5">
        <f>_xlfn.IFERROR(ROUND(VLOOKUP($A24,'National Grid RFP'!$A$8:$L$44,COLUMN(J24),FALSE),2),0)</f>
        <v>0</v>
      </c>
      <c r="F24" s="5">
        <f>_xlfn.IFERROR(ROUND(VLOOKUP($A24,'National Grid RFP'!$A$8:$L$44,COLUMN(K24),FALSE),2),0)</f>
        <v>0</v>
      </c>
      <c r="G24" s="5">
        <f>_xlfn.IFERROR(ROUND(VLOOKUP($A24,'National Grid RFP'!$A$8:$L$44,COLUMN(L24),FALSE),2),0)</f>
        <v>0</v>
      </c>
    </row>
    <row r="25" spans="1:7" ht="12.75">
      <c r="A25" s="64" t="s">
        <v>51</v>
      </c>
      <c r="B25" s="5">
        <f>_xlfn.IFERROR(ROUND(VLOOKUP($A25,'National Grid RFP'!$A$8:$L$44,COLUMN(G25),FALSE),2),0)</f>
        <v>0</v>
      </c>
      <c r="C25" s="5">
        <f>_xlfn.IFERROR(ROUND(VLOOKUP($A25,'National Grid RFP'!$A$8:$L$44,COLUMN(H25),FALSE),2),0)</f>
        <v>0</v>
      </c>
      <c r="D25" s="5">
        <f>_xlfn.IFERROR(ROUND(VLOOKUP($A25,'National Grid RFP'!$A$8:$L$44,COLUMN(I25),FALSE),2),0)</f>
        <v>0</v>
      </c>
      <c r="E25" s="5">
        <f>_xlfn.IFERROR(ROUND(VLOOKUP($A25,'National Grid RFP'!$A$8:$L$44,COLUMN(J25),FALSE),2),0)</f>
        <v>0</v>
      </c>
      <c r="F25" s="5">
        <f>_xlfn.IFERROR(ROUND(VLOOKUP($A25,'National Grid RFP'!$A$8:$L$44,COLUMN(K25),FALSE),2),0)</f>
        <v>0</v>
      </c>
      <c r="G25" s="5">
        <f>_xlfn.IFERROR(ROUND(VLOOKUP($A25,'National Grid RFP'!$A$8:$L$44,COLUMN(L25),FALSE),2),0)</f>
        <v>0</v>
      </c>
    </row>
    <row r="26" spans="1:7" ht="12.75">
      <c r="A26" s="64" t="s">
        <v>52</v>
      </c>
      <c r="B26" s="5">
        <f>_xlfn.IFERROR(ROUND(VLOOKUP($A26,'National Grid RFP'!$A$8:$L$44,COLUMN(G26),FALSE),2),0)</f>
        <v>0</v>
      </c>
      <c r="C26" s="5">
        <f>_xlfn.IFERROR(ROUND(VLOOKUP($A26,'National Grid RFP'!$A$8:$L$44,COLUMN(H26),FALSE),2),0)</f>
        <v>0</v>
      </c>
      <c r="D26" s="5">
        <f>_xlfn.IFERROR(ROUND(VLOOKUP($A26,'National Grid RFP'!$A$8:$L$44,COLUMN(I26),FALSE),2),0)</f>
        <v>0</v>
      </c>
      <c r="E26" s="5">
        <f>_xlfn.IFERROR(ROUND(VLOOKUP($A26,'National Grid RFP'!$A$8:$L$44,COLUMN(J26),FALSE),2),0)</f>
        <v>0</v>
      </c>
      <c r="F26" s="5">
        <f>_xlfn.IFERROR(ROUND(VLOOKUP($A26,'National Grid RFP'!$A$8:$L$44,COLUMN(K26),FALSE),2),0)</f>
        <v>0</v>
      </c>
      <c r="G26" s="5">
        <f>_xlfn.IFERROR(ROUND(VLOOKUP($A26,'National Grid RFP'!$A$8:$L$44,COLUMN(L26),FALSE),2),0)</f>
        <v>0</v>
      </c>
    </row>
    <row r="27" spans="1:7" ht="12.75">
      <c r="A27" s="64" t="s">
        <v>53</v>
      </c>
      <c r="B27" s="5">
        <f>_xlfn.IFERROR(ROUND(VLOOKUP($A27,'National Grid RFP'!$A$8:$L$44,COLUMN(G27),FALSE),2),0)</f>
        <v>0</v>
      </c>
      <c r="C27" s="5">
        <f>_xlfn.IFERROR(ROUND(VLOOKUP($A27,'National Grid RFP'!$A$8:$L$44,COLUMN(H27),FALSE),2),0)</f>
        <v>0</v>
      </c>
      <c r="D27" s="5">
        <f>_xlfn.IFERROR(ROUND(VLOOKUP($A27,'National Grid RFP'!$A$8:$L$44,COLUMN(I27),FALSE),2),0)</f>
        <v>0</v>
      </c>
      <c r="E27" s="5">
        <f>_xlfn.IFERROR(ROUND(VLOOKUP($A27,'National Grid RFP'!$A$8:$L$44,COLUMN(J27),FALSE),2),0)</f>
        <v>0</v>
      </c>
      <c r="F27" s="5">
        <f>_xlfn.IFERROR(ROUND(VLOOKUP($A27,'National Grid RFP'!$A$8:$L$44,COLUMN(K27),FALSE),2),0)</f>
        <v>0</v>
      </c>
      <c r="G27" s="5">
        <f>_xlfn.IFERROR(ROUND(VLOOKUP($A27,'National Grid RFP'!$A$8:$L$44,COLUMN(L27),FALSE),2),0)</f>
        <v>0</v>
      </c>
    </row>
    <row r="28" spans="1:7" ht="12.75">
      <c r="A28" s="64" t="s">
        <v>54</v>
      </c>
      <c r="B28" s="5">
        <f>_xlfn.IFERROR(ROUND(VLOOKUP($A28,'National Grid RFP'!$A$8:$L$44,COLUMN(G28),FALSE),2),0)</f>
        <v>0</v>
      </c>
      <c r="C28" s="5">
        <f>_xlfn.IFERROR(ROUND(VLOOKUP($A28,'National Grid RFP'!$A$8:$L$44,COLUMN(H28),FALSE),2),0)</f>
        <v>0</v>
      </c>
      <c r="D28" s="5">
        <f>_xlfn.IFERROR(ROUND(VLOOKUP($A28,'National Grid RFP'!$A$8:$L$44,COLUMN(I28),FALSE),2),0)</f>
        <v>0</v>
      </c>
      <c r="E28" s="5">
        <f>_xlfn.IFERROR(ROUND(VLOOKUP($A28,'National Grid RFP'!$A$8:$L$44,COLUMN(J28),FALSE),2),0)</f>
        <v>0</v>
      </c>
      <c r="F28" s="5">
        <f>_xlfn.IFERROR(ROUND(VLOOKUP($A28,'National Grid RFP'!$A$8:$L$44,COLUMN(K28),FALSE),2),0)</f>
        <v>0</v>
      </c>
      <c r="G28" s="5">
        <f>_xlfn.IFERROR(ROUND(VLOOKUP($A28,'National Grid RFP'!$A$8:$L$44,COLUMN(L28),FALSE),2),0)</f>
        <v>0</v>
      </c>
    </row>
    <row r="29" spans="1:7" ht="12.75">
      <c r="A29" s="64" t="s">
        <v>55</v>
      </c>
      <c r="B29" s="5">
        <f>_xlfn.IFERROR(ROUND(VLOOKUP($A29,'National Grid RFP'!$A$8:$L$44,COLUMN(G29),FALSE),2),0)</f>
        <v>0</v>
      </c>
      <c r="C29" s="5">
        <f>_xlfn.IFERROR(ROUND(VLOOKUP($A29,'National Grid RFP'!$A$8:$L$44,COLUMN(H29),FALSE),2),0)</f>
        <v>0</v>
      </c>
      <c r="D29" s="5">
        <f>_xlfn.IFERROR(ROUND(VLOOKUP($A29,'National Grid RFP'!$A$8:$L$44,COLUMN(I29),FALSE),2),0)</f>
        <v>0</v>
      </c>
      <c r="E29" s="5">
        <f>_xlfn.IFERROR(ROUND(VLOOKUP($A29,'National Grid RFP'!$A$8:$L$44,COLUMN(J29),FALSE),2),0)</f>
        <v>0</v>
      </c>
      <c r="F29" s="5">
        <f>_xlfn.IFERROR(ROUND(VLOOKUP($A29,'National Grid RFP'!$A$8:$L$44,COLUMN(K29),FALSE),2),0)</f>
        <v>0</v>
      </c>
      <c r="G29" s="5">
        <f>_xlfn.IFERROR(ROUND(VLOOKUP($A29,'National Grid RFP'!$A$8:$L$44,COLUMN(L29),FALSE),2),0)</f>
        <v>0</v>
      </c>
    </row>
    <row r="30" spans="1:7" ht="12.75">
      <c r="A30" s="64" t="s">
        <v>56</v>
      </c>
      <c r="B30" s="5">
        <f>_xlfn.IFERROR(ROUND(VLOOKUP($A30,'National Grid RFP'!$A$8:$L$44,COLUMN(G30),FALSE),2),0)</f>
        <v>0</v>
      </c>
      <c r="C30" s="5">
        <f>_xlfn.IFERROR(ROUND(VLOOKUP($A30,'National Grid RFP'!$A$8:$L$44,COLUMN(H30),FALSE),2),0)</f>
        <v>0</v>
      </c>
      <c r="D30" s="5">
        <f>_xlfn.IFERROR(ROUND(VLOOKUP($A30,'National Grid RFP'!$A$8:$L$44,COLUMN(I30),FALSE),2),0)</f>
        <v>0</v>
      </c>
      <c r="E30" s="5">
        <f>_xlfn.IFERROR(ROUND(VLOOKUP($A30,'National Grid RFP'!$A$8:$L$44,COLUMN(J30),FALSE),2),0)</f>
        <v>0</v>
      </c>
      <c r="F30" s="5">
        <f>_xlfn.IFERROR(ROUND(VLOOKUP($A30,'National Grid RFP'!$A$8:$L$44,COLUMN(K30),FALSE),2),0)</f>
        <v>0</v>
      </c>
      <c r="G30" s="5">
        <f>_xlfn.IFERROR(ROUND(VLOOKUP($A30,'National Grid RFP'!$A$8:$L$44,COLUMN(L30),FALSE),2),0)</f>
        <v>0</v>
      </c>
    </row>
    <row r="31" spans="1:7" ht="12.75">
      <c r="A31" s="64" t="s">
        <v>57</v>
      </c>
      <c r="B31" s="5">
        <f>_xlfn.IFERROR(ROUND(VLOOKUP($A31,'National Grid RFP'!$A$8:$L$44,COLUMN(G31),FALSE),2),0)</f>
        <v>0</v>
      </c>
      <c r="C31" s="5">
        <f>_xlfn.IFERROR(ROUND(VLOOKUP($A31,'National Grid RFP'!$A$8:$L$44,COLUMN(H31),FALSE),2),0)</f>
        <v>0</v>
      </c>
      <c r="D31" s="5">
        <f>_xlfn.IFERROR(ROUND(VLOOKUP($A31,'National Grid RFP'!$A$8:$L$44,COLUMN(I31),FALSE),2),0)</f>
        <v>0</v>
      </c>
      <c r="E31" s="5">
        <f>_xlfn.IFERROR(ROUND(VLOOKUP($A31,'National Grid RFP'!$A$8:$L$44,COLUMN(J31),FALSE),2),0)</f>
        <v>0</v>
      </c>
      <c r="F31" s="5">
        <f>_xlfn.IFERROR(ROUND(VLOOKUP($A31,'National Grid RFP'!$A$8:$L$44,COLUMN(K31),FALSE),2),0)</f>
        <v>0</v>
      </c>
      <c r="G31" s="5">
        <f>_xlfn.IFERROR(ROUND(VLOOKUP($A31,'National Grid RFP'!$A$8:$L$44,COLUMN(L31),FALSE),2),0)</f>
        <v>0</v>
      </c>
    </row>
    <row r="32" spans="1:7" ht="12.75">
      <c r="A32" s="64" t="s">
        <v>58</v>
      </c>
      <c r="B32" s="5">
        <f>_xlfn.IFERROR(ROUND(VLOOKUP($A32,'National Grid RFP'!$A$8:$L$44,COLUMN(G32),FALSE),2),0)</f>
        <v>0</v>
      </c>
      <c r="C32" s="5">
        <f>_xlfn.IFERROR(ROUND(VLOOKUP($A32,'National Grid RFP'!$A$8:$L$44,COLUMN(H32),FALSE),2),0)</f>
        <v>0</v>
      </c>
      <c r="D32" s="5">
        <f>_xlfn.IFERROR(ROUND(VLOOKUP($A32,'National Grid RFP'!$A$8:$L$44,COLUMN(I32),FALSE),2),0)</f>
        <v>0</v>
      </c>
      <c r="E32" s="5">
        <f>_xlfn.IFERROR(ROUND(VLOOKUP($A32,'National Grid RFP'!$A$8:$L$44,COLUMN(J32),FALSE),2),0)</f>
        <v>0</v>
      </c>
      <c r="F32" s="5">
        <f>_xlfn.IFERROR(ROUND(VLOOKUP($A32,'National Grid RFP'!$A$8:$L$44,COLUMN(K32),FALSE),2),0)</f>
        <v>0</v>
      </c>
      <c r="G32" s="5">
        <f>_xlfn.IFERROR(ROUND(VLOOKUP($A32,'National Grid RFP'!$A$8:$L$44,COLUMN(L32),FALSE),2),0)</f>
        <v>0</v>
      </c>
    </row>
    <row r="33" spans="1:7" ht="12.75">
      <c r="A33" s="64" t="s">
        <v>59</v>
      </c>
      <c r="B33" s="5">
        <f>_xlfn.IFERROR(ROUND(VLOOKUP($A33,'National Grid RFP'!$A$8:$L$44,COLUMN(G33),FALSE),2),0)</f>
        <v>0</v>
      </c>
      <c r="C33" s="5">
        <f>_xlfn.IFERROR(ROUND(VLOOKUP($A33,'National Grid RFP'!$A$8:$L$44,COLUMN(H33),FALSE),2),0)</f>
        <v>0</v>
      </c>
      <c r="D33" s="5">
        <f>_xlfn.IFERROR(ROUND(VLOOKUP($A33,'National Grid RFP'!$A$8:$L$44,COLUMN(I33),FALSE),2),0)</f>
        <v>0</v>
      </c>
      <c r="E33" s="5">
        <f>_xlfn.IFERROR(ROUND(VLOOKUP($A33,'National Grid RFP'!$A$8:$L$44,COLUMN(J33),FALSE),2),0)</f>
        <v>0</v>
      </c>
      <c r="F33" s="5">
        <f>_xlfn.IFERROR(ROUND(VLOOKUP($A33,'National Grid RFP'!$A$8:$L$44,COLUMN(K33),FALSE),2),0)</f>
        <v>0</v>
      </c>
      <c r="G33" s="5">
        <f>_xlfn.IFERROR(ROUND(VLOOKUP($A33,'National Grid RFP'!$A$8:$L$44,COLUMN(L33),FALSE),2),0)</f>
        <v>0</v>
      </c>
    </row>
    <row r="34" spans="1:7" ht="12.75">
      <c r="A34" s="64" t="s">
        <v>60</v>
      </c>
      <c r="B34" s="5">
        <f>_xlfn.IFERROR(ROUND(VLOOKUP($A34,'National Grid RFP'!$A$8:$L$44,COLUMN(G34),FALSE),2),0)</f>
        <v>0</v>
      </c>
      <c r="C34" s="5">
        <f>_xlfn.IFERROR(ROUND(VLOOKUP($A34,'National Grid RFP'!$A$8:$L$44,COLUMN(H34),FALSE),2),0)</f>
        <v>0</v>
      </c>
      <c r="D34" s="5">
        <f>_xlfn.IFERROR(ROUND(VLOOKUP($A34,'National Grid RFP'!$A$8:$L$44,COLUMN(I34),FALSE),2),0)</f>
        <v>0</v>
      </c>
      <c r="E34" s="5">
        <f>_xlfn.IFERROR(ROUND(VLOOKUP($A34,'National Grid RFP'!$A$8:$L$44,COLUMN(J34),FALSE),2),0)</f>
        <v>0</v>
      </c>
      <c r="F34" s="5">
        <f>_xlfn.IFERROR(ROUND(VLOOKUP($A34,'National Grid RFP'!$A$8:$L$44,COLUMN(K34),FALSE),2),0)</f>
        <v>0</v>
      </c>
      <c r="G34" s="5">
        <f>_xlfn.IFERROR(ROUND(VLOOKUP($A34,'National Grid RFP'!$A$8:$L$44,COLUMN(L34),FALSE),2),0)</f>
        <v>0</v>
      </c>
    </row>
    <row r="35" spans="1:7" ht="12.75">
      <c r="A35" s="64" t="s">
        <v>61</v>
      </c>
      <c r="B35" s="5">
        <f>_xlfn.IFERROR(ROUND(VLOOKUP($A35,'National Grid RFP'!$A$8:$L$44,COLUMN(G35),FALSE),2),0)</f>
        <v>0</v>
      </c>
      <c r="C35" s="5">
        <f>_xlfn.IFERROR(ROUND(VLOOKUP($A35,'National Grid RFP'!$A$8:$L$44,COLUMN(H35),FALSE),2),0)</f>
        <v>0</v>
      </c>
      <c r="D35" s="5">
        <f>_xlfn.IFERROR(ROUND(VLOOKUP($A35,'National Grid RFP'!$A$8:$L$44,COLUMN(I35),FALSE),2),0)</f>
        <v>0</v>
      </c>
      <c r="E35" s="5">
        <f>_xlfn.IFERROR(ROUND(VLOOKUP($A35,'National Grid RFP'!$A$8:$L$44,COLUMN(J35),FALSE),2),0)</f>
        <v>0</v>
      </c>
      <c r="F35" s="5">
        <f>_xlfn.IFERROR(ROUND(VLOOKUP($A35,'National Grid RFP'!$A$8:$L$44,COLUMN(K35),FALSE),2),0)</f>
        <v>0</v>
      </c>
      <c r="G35" s="5">
        <f>_xlfn.IFERROR(ROUND(VLOOKUP($A35,'National Grid RFP'!$A$8:$L$44,COLUMN(L35),FALSE),2),0)</f>
        <v>0</v>
      </c>
    </row>
    <row r="36" spans="1:7" ht="12.75">
      <c r="A36" s="64" t="s">
        <v>62</v>
      </c>
      <c r="B36" s="5">
        <f>_xlfn.IFERROR(ROUND(VLOOKUP($A36,'National Grid RFP'!$A$8:$L$44,COLUMN(G36),FALSE),2),0)</f>
        <v>0</v>
      </c>
      <c r="C36" s="5">
        <f>_xlfn.IFERROR(ROUND(VLOOKUP($A36,'National Grid RFP'!$A$8:$L$44,COLUMN(H36),FALSE),2),0)</f>
        <v>0</v>
      </c>
      <c r="D36" s="5">
        <f>_xlfn.IFERROR(ROUND(VLOOKUP($A36,'National Grid RFP'!$A$8:$L$44,COLUMN(I36),FALSE),2),0)</f>
        <v>0</v>
      </c>
      <c r="E36" s="5">
        <f>_xlfn.IFERROR(ROUND(VLOOKUP($A36,'National Grid RFP'!$A$8:$L$44,COLUMN(J36),FALSE),2),0)</f>
        <v>0</v>
      </c>
      <c r="F36" s="5">
        <f>_xlfn.IFERROR(ROUND(VLOOKUP($A36,'National Grid RFP'!$A$8:$L$44,COLUMN(K36),FALSE),2),0)</f>
        <v>0</v>
      </c>
      <c r="G36" s="5">
        <f>_xlfn.IFERROR(ROUND(VLOOKUP($A36,'National Grid RFP'!$A$8:$L$44,COLUMN(L36),FALSE),2),0)</f>
        <v>0</v>
      </c>
    </row>
    <row r="37" spans="1:8" ht="12.75" hidden="1">
      <c r="A37" s="64" t="s">
        <v>102</v>
      </c>
      <c r="B37" s="6">
        <f>IF(ISTEXT('National Grid RFP'!G45)=TRUE,0,ROUND('National Grid RFP'!G45,2))</f>
        <v>0</v>
      </c>
      <c r="C37" s="7"/>
      <c r="D37" s="7"/>
      <c r="E37" s="7"/>
      <c r="F37" s="7"/>
      <c r="G37" s="7"/>
      <c r="H37" s="7"/>
    </row>
    <row r="38" spans="1:8" ht="12.75" hidden="1">
      <c r="A38" s="64" t="s">
        <v>103</v>
      </c>
      <c r="B38" s="6">
        <f>IF(ISTEXT('National Grid RFP'!G46)=TRUE,0,ROUND('National Grid RFP'!G46,2))</f>
        <v>0</v>
      </c>
      <c r="C38" s="7"/>
      <c r="D38" s="7"/>
      <c r="E38" s="7"/>
      <c r="F38" s="7"/>
      <c r="G38" s="7"/>
      <c r="H38" s="7"/>
    </row>
    <row r="39" spans="1:2" ht="12.75">
      <c r="A39" s="64" t="s">
        <v>87</v>
      </c>
      <c r="B39" s="6">
        <f>'National Grid RFP'!C1</f>
        <v>0</v>
      </c>
    </row>
    <row r="40" spans="1:2" ht="12.75">
      <c r="A40" s="64" t="s">
        <v>100</v>
      </c>
      <c r="B40" s="6">
        <f>'National Grid RFP'!B52</f>
        <v>0</v>
      </c>
    </row>
    <row r="41" spans="2:3" ht="12.75">
      <c r="B41" s="6"/>
      <c r="C41" s="54"/>
    </row>
  </sheetData>
  <sheetProtection password="E2B7" sheet="1" selectLockedCells="1" selectUnlockedCells="1"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</dc:creator>
  <cp:keywords/>
  <dc:description/>
  <cp:lastModifiedBy>Calandra, James F. (Marketing)</cp:lastModifiedBy>
  <cp:lastPrinted>2009-02-10T21:15:18Z</cp:lastPrinted>
  <dcterms:created xsi:type="dcterms:W3CDTF">2006-08-11T15:13:30Z</dcterms:created>
  <dcterms:modified xsi:type="dcterms:W3CDTF">2023-05-04T19:47:18Z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{48578651-EE12-45E2-9104-455A4AE4CC1F}</vt:lpwstr>
  </property>
</Properties>
</file>